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9155" windowHeight="6210"/>
  </bookViews>
  <sheets>
    <sheet name="Приложение к постановлению " sheetId="1" r:id="rId1"/>
    <sheet name="Приложение для использования" sheetId="4" r:id="rId2"/>
  </sheets>
  <calcPr calcId="125725"/>
</workbook>
</file>

<file path=xl/calcChain.xml><?xml version="1.0" encoding="utf-8"?>
<calcChain xmlns="http://schemas.openxmlformats.org/spreadsheetml/2006/main">
  <c r="N43" i="1"/>
  <c r="M43"/>
  <c r="L43"/>
  <c r="M42"/>
  <c r="N42"/>
  <c r="O42"/>
  <c r="P42"/>
  <c r="Q42"/>
  <c r="R42"/>
  <c r="S42"/>
  <c r="T42"/>
  <c r="U42"/>
  <c r="V42"/>
  <c r="W42"/>
  <c r="L42"/>
  <c r="M32"/>
  <c r="N32"/>
  <c r="L32"/>
  <c r="N19"/>
  <c r="M19"/>
  <c r="L19"/>
  <c r="W42" i="4"/>
  <c r="V42"/>
  <c r="S42"/>
  <c r="O42"/>
  <c r="K42"/>
  <c r="G42"/>
  <c r="C42"/>
  <c r="W32"/>
  <c r="V32"/>
  <c r="U32"/>
  <c r="U42" s="1"/>
  <c r="T32"/>
  <c r="T42" s="1"/>
  <c r="S32"/>
  <c r="R32"/>
  <c r="Q32"/>
  <c r="Q42" s="1"/>
  <c r="P32"/>
  <c r="P42" s="1"/>
  <c r="O32"/>
  <c r="N32"/>
  <c r="M32"/>
  <c r="M42" s="1"/>
  <c r="L32"/>
  <c r="L40" s="1"/>
  <c r="L42" s="1"/>
  <c r="K32"/>
  <c r="J32"/>
  <c r="I32"/>
  <c r="I42" s="1"/>
  <c r="H32"/>
  <c r="H42" s="1"/>
  <c r="G32"/>
  <c r="F32"/>
  <c r="E32"/>
  <c r="E42" s="1"/>
  <c r="D32"/>
  <c r="D42" s="1"/>
  <c r="C32"/>
  <c r="W19"/>
  <c r="V19"/>
  <c r="U19"/>
  <c r="T19"/>
  <c r="S19"/>
  <c r="R19"/>
  <c r="R42" s="1"/>
  <c r="Q19"/>
  <c r="P19"/>
  <c r="O19"/>
  <c r="N19"/>
  <c r="N42" s="1"/>
  <c r="M19"/>
  <c r="L19"/>
  <c r="K19"/>
  <c r="J19"/>
  <c r="J42" s="1"/>
  <c r="I19"/>
  <c r="H19"/>
  <c r="G19"/>
  <c r="F19"/>
  <c r="F42" s="1"/>
  <c r="E19"/>
  <c r="D19"/>
  <c r="C19"/>
  <c r="D32" i="1"/>
  <c r="E32"/>
  <c r="F32"/>
  <c r="G32"/>
  <c r="H32"/>
  <c r="I32"/>
  <c r="J32"/>
  <c r="K32"/>
  <c r="O32"/>
  <c r="P32"/>
  <c r="Q32"/>
  <c r="R32"/>
  <c r="S32"/>
  <c r="T32"/>
  <c r="U32"/>
  <c r="V32"/>
  <c r="W32"/>
  <c r="C32"/>
  <c r="D19"/>
  <c r="E19"/>
  <c r="F19"/>
  <c r="G19"/>
  <c r="H19"/>
  <c r="I19"/>
  <c r="J19"/>
  <c r="K19"/>
  <c r="O19"/>
  <c r="P19"/>
  <c r="Q19"/>
  <c r="R19"/>
  <c r="S19"/>
  <c r="T19"/>
  <c r="U19"/>
  <c r="V19"/>
  <c r="W19"/>
  <c r="C19"/>
  <c r="W45" l="1"/>
  <c r="F45"/>
  <c r="V45"/>
  <c r="R45"/>
  <c r="N45"/>
  <c r="J45"/>
  <c r="M45"/>
  <c r="I45"/>
  <c r="E45"/>
  <c r="U45"/>
  <c r="S45"/>
  <c r="O45"/>
  <c r="K45"/>
  <c r="G45"/>
  <c r="C45"/>
  <c r="T45"/>
  <c r="P45"/>
  <c r="H45"/>
  <c r="D45"/>
  <c r="Q45"/>
</calcChain>
</file>

<file path=xl/sharedStrings.xml><?xml version="1.0" encoding="utf-8"?>
<sst xmlns="http://schemas.openxmlformats.org/spreadsheetml/2006/main" count="251" uniqueCount="44">
  <si>
    <t>№ п/п</t>
  </si>
  <si>
    <t>Источники и объем финансирования по годам, тыс.руб.</t>
  </si>
  <si>
    <t>МБ</t>
  </si>
  <si>
    <t>РБ</t>
  </si>
  <si>
    <t>ФБ</t>
  </si>
  <si>
    <t>а) ул.Кирова 30, 32</t>
  </si>
  <si>
    <t>ул.Кирова 26, 28</t>
  </si>
  <si>
    <t>ул.50 лет Октября,70</t>
  </si>
  <si>
    <t>ул.50 лет Октября, 70а</t>
  </si>
  <si>
    <t>ул.50 лет Октября, 70б</t>
  </si>
  <si>
    <t>Ул. Парковая, 3</t>
  </si>
  <si>
    <t>Ул. Парковая,  4</t>
  </si>
  <si>
    <t>видеонаблюдение</t>
  </si>
  <si>
    <t>Благоустройство наиболее посещаемой территории по улице Кирова города Сорска в рамках приоритетного проекта "Формирование комфортной городской среды", обустройство площадок отдыха - завершение работ по МК)</t>
  </si>
  <si>
    <t>Благоустройство мест массового отдыха населения*</t>
  </si>
  <si>
    <t>обязательства 2017 года</t>
  </si>
  <si>
    <t>договор на испытание вырубок из асфальтобетонного покрытия</t>
  </si>
  <si>
    <t>Оплата кредиторской задолженности 2017 года по разработке дизайн-проекта по благоустройству мест массового отдыха населения</t>
  </si>
  <si>
    <t>Изготовление  информационных банеров</t>
  </si>
  <si>
    <t>Проведение экспертизы по объемам выполненных работ</t>
  </si>
  <si>
    <t>Приложение №1</t>
  </si>
  <si>
    <t>Перечень основных программных мероприятий муниципальной программы.</t>
  </si>
  <si>
    <t>Благоустройство наиболее посещаемой территории</t>
  </si>
  <si>
    <t xml:space="preserve"> общественная территория "Аллея" расположенная по   ул. 50 лет Октября в районе дома № 54</t>
  </si>
  <si>
    <t>Благоустройство дворовых территорий МКД и наиболее посещаемых  территорий, в том числе:</t>
  </si>
  <si>
    <t>Благоустройство дворовых территорий МКД</t>
  </si>
  <si>
    <t xml:space="preserve"> Разработка дизайн-проекта на дворовые территории и наиболее посещаемые территории</t>
  </si>
  <si>
    <t xml:space="preserve"> Проверка сметной документации на благоустройство дворовых территорий МКД и наиболее посещаемых территорий</t>
  </si>
  <si>
    <t>Поставка и монтаж системы видеонаблюдения в районе г. Сорск, ул. 50 лет Октября, д.54.</t>
  </si>
  <si>
    <t>общественная территория "Сквер" расположенная по  ул. Кирова в районе домов №28-30</t>
  </si>
  <si>
    <t xml:space="preserve"> благоустройство общественной территории сквер «Дзержинского», сквер «Победы»,</t>
  </si>
  <si>
    <t>ИТОГО ПО ПРОГРАММЕ</t>
  </si>
  <si>
    <t xml:space="preserve">Итого </t>
  </si>
  <si>
    <t>к постановлению администрации от "      "             2021г.</t>
  </si>
  <si>
    <t>наименование мероприятия</t>
  </si>
  <si>
    <t>Ответственный исполнитель</t>
  </si>
  <si>
    <t>Управление ЖКХ админитсрации города Сорска</t>
  </si>
  <si>
    <r>
      <t xml:space="preserve"> оплата кредиторской задолженности 2018 года по МК № 43 от 08.08.18г. «Б</t>
    </r>
    <r>
      <rPr>
        <sz val="11"/>
        <color theme="1"/>
        <rFont val="Times New Roman"/>
        <family val="1"/>
        <charset val="204"/>
      </rPr>
      <t>лагоустройство мест массового отдыха населения. Сквер "Победы" город Сорск»</t>
    </r>
  </si>
  <si>
    <t xml:space="preserve">Кредиторская задолженность за 2020 год , Благоустройство дворовых территорий </t>
  </si>
  <si>
    <t xml:space="preserve">Лабораторное исследование дорожного покрытия . Дворовые территории </t>
  </si>
  <si>
    <t xml:space="preserve">Итого: </t>
  </si>
  <si>
    <t xml:space="preserve">Первй заместитель главы г. Сорска -               начальник Управления ЖКХ администрации г.Сорска </t>
  </si>
  <si>
    <t>А.М. Кузьмин</t>
  </si>
  <si>
    <t>к постановлению администрации г. Сорска от " 20 " 10  2021г. №  297-п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</si>
</sst>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0" fillId="2" borderId="0" xfId="0" applyFill="1"/>
    <xf numFmtId="0" fontId="2" fillId="2" borderId="5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15" xfId="0" applyFont="1" applyBorder="1" applyAlignment="1">
      <alignment wrapText="1"/>
    </xf>
    <xf numFmtId="0" fontId="1" fillId="0" borderId="12" xfId="0" applyFont="1" applyBorder="1" applyAlignment="1">
      <alignment vertical="top" wrapText="1"/>
    </xf>
    <xf numFmtId="0" fontId="2" fillId="0" borderId="13" xfId="0" applyFont="1" applyBorder="1" applyAlignment="1">
      <alignment horizontal="center"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164" fontId="1" fillId="2" borderId="5" xfId="0" applyNumberFormat="1" applyFont="1" applyFill="1" applyBorder="1" applyAlignment="1">
      <alignment horizontal="center" wrapText="1"/>
    </xf>
    <xf numFmtId="2" fontId="1" fillId="2" borderId="5" xfId="0" applyNumberFormat="1" applyFont="1" applyFill="1" applyBorder="1" applyAlignment="1">
      <alignment horizontal="center" wrapText="1"/>
    </xf>
    <xf numFmtId="0" fontId="0" fillId="0" borderId="23" xfId="0" applyBorder="1"/>
    <xf numFmtId="0" fontId="1" fillId="0" borderId="13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0" fillId="0" borderId="24" xfId="0" applyBorder="1"/>
    <xf numFmtId="0" fontId="0" fillId="2" borderId="24" xfId="0" applyFill="1" applyBorder="1"/>
    <xf numFmtId="0" fontId="0" fillId="0" borderId="28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0" xfId="0" applyFont="1"/>
    <xf numFmtId="0" fontId="8" fillId="0" borderId="1" xfId="0" applyFont="1" applyBorder="1" applyAlignment="1">
      <alignment vertical="top" wrapText="1"/>
    </xf>
    <xf numFmtId="0" fontId="7" fillId="0" borderId="18" xfId="0" applyFont="1" applyBorder="1" applyAlignment="1">
      <alignment horizontal="center" vertical="top" wrapText="1"/>
    </xf>
    <xf numFmtId="0" fontId="7" fillId="2" borderId="16" xfId="0" applyFont="1" applyFill="1" applyBorder="1" applyAlignment="1">
      <alignment horizontal="justify" vertical="top" wrapText="1"/>
    </xf>
    <xf numFmtId="0" fontId="7" fillId="0" borderId="17" xfId="0" applyFont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2" fillId="3" borderId="5" xfId="0" applyFont="1" applyFill="1" applyBorder="1" applyAlignment="1">
      <alignment horizontal="center" wrapText="1"/>
    </xf>
    <xf numFmtId="0" fontId="0" fillId="3" borderId="0" xfId="0" applyFill="1"/>
    <xf numFmtId="0" fontId="2" fillId="0" borderId="10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9" xfId="0" applyFont="1" applyBorder="1" applyAlignment="1">
      <alignment vertical="top" wrapText="1"/>
    </xf>
    <xf numFmtId="164" fontId="2" fillId="2" borderId="4" xfId="0" applyNumberFormat="1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3" borderId="1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wrapText="1"/>
    </xf>
    <xf numFmtId="0" fontId="7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8"/>
  <sheetViews>
    <sheetView tabSelected="1" topLeftCell="C1" zoomScale="90" zoomScaleNormal="90" workbookViewId="0">
      <selection activeCell="P3" sqref="P3"/>
    </sheetView>
  </sheetViews>
  <sheetFormatPr defaultRowHeight="15"/>
  <cols>
    <col min="1" max="1" width="4" customWidth="1"/>
    <col min="2" max="2" width="18.7109375" customWidth="1"/>
    <col min="3" max="8" width="9.140625" customWidth="1"/>
    <col min="12" max="14" width="9.140625" style="14"/>
    <col min="24" max="24" width="12.5703125" customWidth="1"/>
  </cols>
  <sheetData>
    <row r="1" spans="1:24" ht="17.25">
      <c r="Q1" s="45"/>
      <c r="R1" s="61"/>
      <c r="S1" s="61"/>
      <c r="T1" s="83" t="s">
        <v>20</v>
      </c>
      <c r="U1" s="83"/>
      <c r="V1" s="83"/>
      <c r="W1" s="83"/>
      <c r="X1" s="62"/>
    </row>
    <row r="2" spans="1:24" ht="16.5">
      <c r="P2" s="83" t="s">
        <v>43</v>
      </c>
      <c r="Q2" s="83"/>
      <c r="R2" s="83"/>
      <c r="S2" s="83"/>
      <c r="T2" s="83"/>
      <c r="U2" s="83"/>
      <c r="V2" s="83"/>
      <c r="W2" s="83"/>
      <c r="X2" s="83"/>
    </row>
    <row r="3" spans="1:24" ht="15.75">
      <c r="Q3" s="94"/>
      <c r="R3" s="94"/>
      <c r="S3" s="94"/>
      <c r="T3" s="94"/>
      <c r="U3" s="94"/>
      <c r="V3" s="94"/>
      <c r="W3" s="94"/>
      <c r="X3" s="94"/>
    </row>
    <row r="4" spans="1:24">
      <c r="Q4" s="7"/>
      <c r="R4" s="7"/>
      <c r="S4" s="7"/>
      <c r="T4" s="7"/>
      <c r="U4" s="7"/>
      <c r="V4" s="7"/>
      <c r="W4" s="7"/>
    </row>
    <row r="5" spans="1:24" ht="15" customHeight="1">
      <c r="I5" s="8"/>
      <c r="J5" s="84" t="s">
        <v>21</v>
      </c>
      <c r="K5" s="84"/>
      <c r="L5" s="84"/>
      <c r="M5" s="84"/>
      <c r="N5" s="84"/>
      <c r="O5" s="84"/>
      <c r="P5" s="8"/>
      <c r="Q5" s="8"/>
      <c r="R5" s="7"/>
      <c r="S5" s="7"/>
      <c r="T5" s="7"/>
      <c r="U5" s="7"/>
      <c r="V5" s="7"/>
      <c r="W5" s="7"/>
    </row>
    <row r="6" spans="1:24">
      <c r="I6" s="8"/>
      <c r="J6" s="84"/>
      <c r="K6" s="84"/>
      <c r="L6" s="84"/>
      <c r="M6" s="84"/>
      <c r="N6" s="84"/>
      <c r="O6" s="84"/>
      <c r="P6" s="8"/>
      <c r="Q6" s="8"/>
      <c r="R6" s="7"/>
      <c r="S6" s="7"/>
      <c r="T6" s="7"/>
      <c r="U6" s="7"/>
      <c r="V6" s="7"/>
      <c r="W6" s="7"/>
    </row>
    <row r="7" spans="1:24" ht="15.75" thickBot="1">
      <c r="I7" s="9"/>
      <c r="J7" s="85"/>
      <c r="K7" s="85"/>
      <c r="L7" s="85"/>
      <c r="M7" s="85"/>
      <c r="N7" s="85"/>
      <c r="O7" s="85"/>
      <c r="P7" s="9"/>
      <c r="Q7" s="9"/>
      <c r="R7" s="6"/>
      <c r="S7" s="6"/>
      <c r="T7" s="6"/>
      <c r="U7" s="6"/>
      <c r="V7" s="6"/>
      <c r="W7" s="6"/>
    </row>
    <row r="8" spans="1:24" ht="36.75" customHeight="1" thickBot="1">
      <c r="A8" s="10" t="s">
        <v>0</v>
      </c>
      <c r="B8" s="46" t="s">
        <v>34</v>
      </c>
      <c r="C8" s="86" t="s">
        <v>1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105" t="s">
        <v>35</v>
      </c>
    </row>
    <row r="9" spans="1:24" ht="21" customHeight="1" thickBot="1">
      <c r="A9" s="11"/>
      <c r="B9" s="11"/>
      <c r="C9" s="88">
        <v>2018</v>
      </c>
      <c r="D9" s="89"/>
      <c r="E9" s="90"/>
      <c r="F9" s="88">
        <v>2019</v>
      </c>
      <c r="G9" s="89"/>
      <c r="H9" s="90"/>
      <c r="I9" s="88">
        <v>2020</v>
      </c>
      <c r="J9" s="89"/>
      <c r="K9" s="90"/>
      <c r="L9" s="91">
        <v>2021</v>
      </c>
      <c r="M9" s="92"/>
      <c r="N9" s="93"/>
      <c r="O9" s="88">
        <v>2022</v>
      </c>
      <c r="P9" s="89"/>
      <c r="Q9" s="90"/>
      <c r="R9" s="88">
        <v>2023</v>
      </c>
      <c r="S9" s="89"/>
      <c r="T9" s="90"/>
      <c r="U9" s="88">
        <v>2024</v>
      </c>
      <c r="V9" s="89"/>
      <c r="W9" s="89"/>
      <c r="X9" s="106"/>
    </row>
    <row r="10" spans="1:24" s="30" customFormat="1" ht="21" customHeight="1" thickBot="1">
      <c r="A10" s="32"/>
      <c r="B10" s="31"/>
      <c r="C10" s="24" t="s">
        <v>2</v>
      </c>
      <c r="D10" s="24" t="s">
        <v>3</v>
      </c>
      <c r="E10" s="24" t="s">
        <v>4</v>
      </c>
      <c r="F10" s="24" t="s">
        <v>2</v>
      </c>
      <c r="G10" s="24" t="s">
        <v>3</v>
      </c>
      <c r="H10" s="24" t="s">
        <v>4</v>
      </c>
      <c r="I10" s="24" t="s">
        <v>2</v>
      </c>
      <c r="J10" s="24" t="s">
        <v>3</v>
      </c>
      <c r="K10" s="24" t="s">
        <v>4</v>
      </c>
      <c r="L10" s="18" t="s">
        <v>2</v>
      </c>
      <c r="M10" s="18" t="s">
        <v>3</v>
      </c>
      <c r="N10" s="18" t="s">
        <v>4</v>
      </c>
      <c r="O10" s="24" t="s">
        <v>2</v>
      </c>
      <c r="P10" s="24" t="s">
        <v>3</v>
      </c>
      <c r="Q10" s="24" t="s">
        <v>4</v>
      </c>
      <c r="R10" s="24" t="s">
        <v>2</v>
      </c>
      <c r="S10" s="24" t="s">
        <v>3</v>
      </c>
      <c r="T10" s="24" t="s">
        <v>4</v>
      </c>
      <c r="U10" s="24" t="s">
        <v>2</v>
      </c>
      <c r="V10" s="24" t="s">
        <v>3</v>
      </c>
      <c r="W10" s="34" t="s">
        <v>4</v>
      </c>
      <c r="X10" s="42"/>
    </row>
    <row r="11" spans="1:24" ht="26.25" customHeight="1" thickBot="1">
      <c r="A11" s="25"/>
      <c r="B11" s="47">
        <v>1</v>
      </c>
      <c r="C11" s="96" t="s">
        <v>25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40"/>
    </row>
    <row r="12" spans="1:24" s="14" customFormat="1" ht="15.75" customHeight="1" thickBot="1">
      <c r="A12" s="25"/>
      <c r="B12" s="48" t="s">
        <v>5</v>
      </c>
      <c r="C12" s="12">
        <v>178.3</v>
      </c>
      <c r="D12" s="13">
        <v>254.3</v>
      </c>
      <c r="E12" s="13">
        <v>2571.1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35"/>
      <c r="X12" s="107" t="s">
        <v>36</v>
      </c>
    </row>
    <row r="13" spans="1:24" ht="75.75" customHeight="1" thickBot="1">
      <c r="A13" s="25"/>
      <c r="B13" s="49" t="s">
        <v>6</v>
      </c>
      <c r="C13" s="1">
        <v>305.60000000000002</v>
      </c>
      <c r="D13" s="1">
        <v>3905</v>
      </c>
      <c r="E13" s="1"/>
      <c r="F13" s="1"/>
      <c r="G13" s="1"/>
      <c r="H13" s="1"/>
      <c r="I13" s="1"/>
      <c r="J13" s="1"/>
      <c r="K13" s="1"/>
      <c r="L13" s="13"/>
      <c r="M13" s="13"/>
      <c r="N13" s="13"/>
      <c r="O13" s="1"/>
      <c r="P13" s="1"/>
      <c r="Q13" s="1"/>
      <c r="R13" s="1"/>
      <c r="S13" s="1"/>
      <c r="T13" s="1"/>
      <c r="U13" s="1"/>
      <c r="V13" s="1"/>
      <c r="W13" s="33"/>
      <c r="X13" s="108"/>
    </row>
    <row r="14" spans="1:24" ht="21" customHeight="1" thickBot="1">
      <c r="A14" s="25"/>
      <c r="B14" s="49" t="s">
        <v>7</v>
      </c>
      <c r="C14" s="1"/>
      <c r="D14" s="1"/>
      <c r="E14" s="1"/>
      <c r="F14" s="1"/>
      <c r="G14" s="1"/>
      <c r="H14" s="1"/>
      <c r="I14" s="1">
        <v>41.3</v>
      </c>
      <c r="J14" s="1">
        <v>13.35</v>
      </c>
      <c r="K14" s="1">
        <v>1321.92</v>
      </c>
      <c r="L14" s="13"/>
      <c r="M14" s="13"/>
      <c r="N14" s="13"/>
      <c r="O14" s="1"/>
      <c r="P14" s="1"/>
      <c r="Q14" s="1"/>
      <c r="R14" s="1"/>
      <c r="S14" s="1"/>
      <c r="T14" s="1"/>
      <c r="U14" s="1"/>
      <c r="V14" s="1"/>
      <c r="W14" s="33"/>
      <c r="X14" s="108"/>
    </row>
    <row r="15" spans="1:24" ht="36" customHeight="1" thickBot="1">
      <c r="A15" s="25"/>
      <c r="B15" s="49" t="s">
        <v>8</v>
      </c>
      <c r="C15" s="1"/>
      <c r="D15" s="1"/>
      <c r="E15" s="1"/>
      <c r="F15" s="1"/>
      <c r="G15" s="1"/>
      <c r="H15" s="1"/>
      <c r="I15" s="1">
        <v>27.02</v>
      </c>
      <c r="J15" s="1">
        <v>8.74</v>
      </c>
      <c r="K15" s="1">
        <v>864.92</v>
      </c>
      <c r="L15" s="13"/>
      <c r="M15" s="13"/>
      <c r="N15" s="13"/>
      <c r="O15" s="1"/>
      <c r="P15" s="1"/>
      <c r="Q15" s="1"/>
      <c r="R15" s="1"/>
      <c r="S15" s="1"/>
      <c r="T15" s="1"/>
      <c r="U15" s="1"/>
      <c r="V15" s="1"/>
      <c r="W15" s="33"/>
      <c r="X15" s="108"/>
    </row>
    <row r="16" spans="1:24" ht="30" customHeight="1" thickBot="1">
      <c r="A16" s="25"/>
      <c r="B16" s="49" t="s">
        <v>9</v>
      </c>
      <c r="C16" s="1"/>
      <c r="D16" s="1"/>
      <c r="E16" s="1"/>
      <c r="F16" s="1"/>
      <c r="G16" s="1"/>
      <c r="H16" s="1"/>
      <c r="I16" s="1">
        <v>31.48</v>
      </c>
      <c r="J16" s="1">
        <v>10.17</v>
      </c>
      <c r="K16" s="1">
        <v>1006.77</v>
      </c>
      <c r="L16" s="13"/>
      <c r="M16" s="13"/>
      <c r="N16" s="13"/>
      <c r="O16" s="1"/>
      <c r="P16" s="1"/>
      <c r="Q16" s="1"/>
      <c r="R16" s="1"/>
      <c r="S16" s="1"/>
      <c r="T16" s="1"/>
      <c r="U16" s="1"/>
      <c r="V16" s="1"/>
      <c r="W16" s="33"/>
      <c r="X16" s="108"/>
    </row>
    <row r="17" spans="1:24" s="14" customFormat="1" ht="15.75" customHeight="1" thickBot="1">
      <c r="A17" s="25"/>
      <c r="B17" s="50" t="s">
        <v>10</v>
      </c>
      <c r="C17" s="16"/>
      <c r="D17" s="16"/>
      <c r="E17" s="16"/>
      <c r="F17" s="16"/>
      <c r="G17" s="16"/>
      <c r="H17" s="16"/>
      <c r="I17" s="16"/>
      <c r="J17" s="16"/>
      <c r="K17" s="16"/>
      <c r="L17" s="16">
        <v>43.88</v>
      </c>
      <c r="M17" s="16">
        <v>10.53</v>
      </c>
      <c r="N17" s="16">
        <v>1042.56</v>
      </c>
      <c r="O17" s="16"/>
      <c r="P17" s="16"/>
      <c r="Q17" s="16"/>
      <c r="R17" s="16"/>
      <c r="S17" s="16"/>
      <c r="T17" s="16"/>
      <c r="U17" s="16"/>
      <c r="V17" s="16"/>
      <c r="W17" s="36"/>
      <c r="X17" s="108"/>
    </row>
    <row r="18" spans="1:24" s="14" customFormat="1" ht="75.75" customHeight="1" thickBot="1">
      <c r="A18" s="25"/>
      <c r="B18" s="50" t="s">
        <v>11</v>
      </c>
      <c r="C18" s="18"/>
      <c r="D18" s="18"/>
      <c r="E18" s="18"/>
      <c r="F18" s="18"/>
      <c r="G18" s="18"/>
      <c r="H18" s="18"/>
      <c r="I18" s="18"/>
      <c r="J18" s="18"/>
      <c r="K18" s="19"/>
      <c r="L18" s="17">
        <v>51.25</v>
      </c>
      <c r="M18" s="18">
        <v>12.3</v>
      </c>
      <c r="N18" s="19">
        <v>1217.69</v>
      </c>
      <c r="O18" s="17"/>
      <c r="P18" s="18"/>
      <c r="Q18" s="18"/>
      <c r="R18" s="18"/>
      <c r="S18" s="18"/>
      <c r="T18" s="18"/>
      <c r="U18" s="18"/>
      <c r="V18" s="18"/>
      <c r="W18" s="37"/>
      <c r="X18" s="109"/>
    </row>
    <row r="19" spans="1:24" s="14" customFormat="1" ht="22.5" customHeight="1" thickBot="1">
      <c r="A19" s="25"/>
      <c r="B19" s="50" t="s">
        <v>32</v>
      </c>
      <c r="C19" s="18">
        <f>C12+C13+C14+C15+C16+C17+C18</f>
        <v>483.90000000000003</v>
      </c>
      <c r="D19" s="17">
        <f t="shared" ref="D19:W19" si="0">D12+D13+D14+D15+D16+D17+D18</f>
        <v>4159.3</v>
      </c>
      <c r="E19" s="17">
        <f t="shared" si="0"/>
        <v>2571.1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99.8</v>
      </c>
      <c r="J19" s="17">
        <f t="shared" si="0"/>
        <v>32.26</v>
      </c>
      <c r="K19" s="17">
        <f t="shared" si="0"/>
        <v>3193.61</v>
      </c>
      <c r="L19" s="17">
        <f>L17+L18</f>
        <v>95.13</v>
      </c>
      <c r="M19" s="17">
        <f>M13+M14+M15+M16+M17+M18</f>
        <v>22.83</v>
      </c>
      <c r="N19" s="17">
        <f>N18+N17+N16+N15+N14+N13</f>
        <v>2260.25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38">
        <f t="shared" si="0"/>
        <v>0</v>
      </c>
      <c r="X19" s="41"/>
    </row>
    <row r="20" spans="1:24" ht="24" customHeight="1" thickBot="1">
      <c r="A20" s="25"/>
      <c r="B20" s="51">
        <v>2</v>
      </c>
      <c r="C20" s="95" t="s">
        <v>22</v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40"/>
    </row>
    <row r="21" spans="1:24" s="30" customFormat="1" ht="21" customHeight="1" thickBot="1">
      <c r="A21" s="32"/>
      <c r="B21" s="52"/>
      <c r="C21" s="24" t="s">
        <v>2</v>
      </c>
      <c r="D21" s="24" t="s">
        <v>3</v>
      </c>
      <c r="E21" s="24" t="s">
        <v>4</v>
      </c>
      <c r="F21" s="24" t="s">
        <v>2</v>
      </c>
      <c r="G21" s="24" t="s">
        <v>3</v>
      </c>
      <c r="H21" s="24" t="s">
        <v>4</v>
      </c>
      <c r="I21" s="24" t="s">
        <v>2</v>
      </c>
      <c r="J21" s="24" t="s">
        <v>3</v>
      </c>
      <c r="K21" s="24" t="s">
        <v>4</v>
      </c>
      <c r="L21" s="18" t="s">
        <v>2</v>
      </c>
      <c r="M21" s="18" t="s">
        <v>3</v>
      </c>
      <c r="N21" s="18" t="s">
        <v>4</v>
      </c>
      <c r="O21" s="24" t="s">
        <v>2</v>
      </c>
      <c r="P21" s="24" t="s">
        <v>3</v>
      </c>
      <c r="Q21" s="24" t="s">
        <v>4</v>
      </c>
      <c r="R21" s="24" t="s">
        <v>2</v>
      </c>
      <c r="S21" s="24" t="s">
        <v>3</v>
      </c>
      <c r="T21" s="24" t="s">
        <v>4</v>
      </c>
      <c r="U21" s="24" t="s">
        <v>2</v>
      </c>
      <c r="V21" s="24" t="s">
        <v>3</v>
      </c>
      <c r="W21" s="34" t="s">
        <v>4</v>
      </c>
      <c r="X21" s="40"/>
    </row>
    <row r="22" spans="1:24" ht="80.25" customHeight="1">
      <c r="A22" s="25"/>
      <c r="B22" s="53" t="s">
        <v>30</v>
      </c>
      <c r="C22" s="90"/>
      <c r="D22" s="97"/>
      <c r="E22" s="97"/>
      <c r="F22" s="97"/>
      <c r="G22" s="97"/>
      <c r="H22" s="97"/>
      <c r="I22" s="97">
        <v>215.86</v>
      </c>
      <c r="J22" s="97">
        <v>69.8</v>
      </c>
      <c r="K22" s="97">
        <v>6909.74</v>
      </c>
      <c r="L22" s="81"/>
      <c r="M22" s="81"/>
      <c r="N22" s="81"/>
      <c r="O22" s="97"/>
      <c r="P22" s="97"/>
      <c r="Q22" s="97"/>
      <c r="R22" s="97"/>
      <c r="S22" s="97"/>
      <c r="T22" s="97"/>
      <c r="U22" s="97"/>
      <c r="V22" s="97"/>
      <c r="W22" s="88"/>
      <c r="X22" s="100" t="s">
        <v>36</v>
      </c>
    </row>
    <row r="23" spans="1:24" ht="15.75" thickBot="1">
      <c r="A23" s="25"/>
      <c r="B23" s="54" t="s">
        <v>12</v>
      </c>
      <c r="C23" s="99"/>
      <c r="D23" s="98"/>
      <c r="E23" s="98"/>
      <c r="F23" s="98"/>
      <c r="G23" s="98"/>
      <c r="H23" s="98"/>
      <c r="I23" s="98"/>
      <c r="J23" s="98"/>
      <c r="K23" s="98"/>
      <c r="L23" s="82"/>
      <c r="M23" s="82"/>
      <c r="N23" s="82"/>
      <c r="O23" s="98"/>
      <c r="P23" s="98"/>
      <c r="Q23" s="98"/>
      <c r="R23" s="98"/>
      <c r="S23" s="98"/>
      <c r="T23" s="98"/>
      <c r="U23" s="98"/>
      <c r="V23" s="98"/>
      <c r="W23" s="114"/>
      <c r="X23" s="101"/>
    </row>
    <row r="24" spans="1:24" s="14" customFormat="1" ht="75" customHeight="1" thickBot="1">
      <c r="A24" s="25"/>
      <c r="B24" s="55" t="s">
        <v>29</v>
      </c>
      <c r="C24" s="13"/>
      <c r="D24" s="13"/>
      <c r="E24" s="13"/>
      <c r="F24" s="15">
        <v>206.6</v>
      </c>
      <c r="G24" s="13">
        <v>39.299999999999997</v>
      </c>
      <c r="H24" s="13">
        <v>3885.6</v>
      </c>
      <c r="I24" s="13"/>
      <c r="J24" s="13"/>
      <c r="K24" s="13"/>
      <c r="L24" s="13">
        <v>43.81</v>
      </c>
      <c r="M24" s="13">
        <v>10.51</v>
      </c>
      <c r="N24" s="13">
        <v>1040.8599999999999</v>
      </c>
      <c r="O24" s="13"/>
      <c r="P24" s="13"/>
      <c r="Q24" s="13"/>
      <c r="R24" s="13"/>
      <c r="S24" s="13"/>
      <c r="T24" s="13"/>
      <c r="U24" s="13"/>
      <c r="V24" s="13"/>
      <c r="W24" s="35"/>
      <c r="X24" s="101"/>
    </row>
    <row r="25" spans="1:24" ht="75.75" customHeight="1" thickBot="1">
      <c r="A25" s="25"/>
      <c r="B25" s="56" t="s">
        <v>28</v>
      </c>
      <c r="C25" s="1"/>
      <c r="D25" s="1"/>
      <c r="E25" s="1"/>
      <c r="F25" s="1"/>
      <c r="G25" s="1"/>
      <c r="H25" s="1"/>
      <c r="I25" s="1"/>
      <c r="J25" s="1"/>
      <c r="K25" s="1"/>
      <c r="L25" s="13">
        <v>9.9600000000000009</v>
      </c>
      <c r="M25" s="13">
        <v>0.3</v>
      </c>
      <c r="N25" s="13">
        <v>29.29</v>
      </c>
      <c r="O25" s="1"/>
      <c r="P25" s="1"/>
      <c r="Q25" s="1"/>
      <c r="R25" s="1"/>
      <c r="S25" s="1"/>
      <c r="T25" s="1"/>
      <c r="U25" s="1"/>
      <c r="V25" s="1"/>
      <c r="W25" s="33"/>
      <c r="X25" s="101"/>
    </row>
    <row r="26" spans="1:24" s="14" customFormat="1" ht="74.25" customHeight="1" thickBot="1">
      <c r="A26" s="25"/>
      <c r="B26" s="55" t="s">
        <v>23</v>
      </c>
      <c r="C26" s="13"/>
      <c r="D26" s="13"/>
      <c r="E26" s="13"/>
      <c r="F26" s="13">
        <v>94</v>
      </c>
      <c r="G26" s="13"/>
      <c r="H26" s="13"/>
      <c r="I26" s="13"/>
      <c r="J26" s="13"/>
      <c r="K26" s="13"/>
      <c r="L26" s="13">
        <v>55.65</v>
      </c>
      <c r="M26" s="13">
        <v>13.36</v>
      </c>
      <c r="N26" s="13">
        <v>1322.27</v>
      </c>
      <c r="O26" s="13"/>
      <c r="P26" s="13"/>
      <c r="Q26" s="13"/>
      <c r="R26" s="13"/>
      <c r="S26" s="13"/>
      <c r="T26" s="13"/>
      <c r="U26" s="13"/>
      <c r="V26" s="13"/>
      <c r="W26" s="35"/>
      <c r="X26" s="101"/>
    </row>
    <row r="27" spans="1:24" ht="120" customHeight="1" thickBot="1">
      <c r="A27" s="25"/>
      <c r="B27" s="56" t="s">
        <v>37</v>
      </c>
      <c r="C27" s="1"/>
      <c r="D27" s="1"/>
      <c r="E27" s="1"/>
      <c r="F27" s="1">
        <v>1200</v>
      </c>
      <c r="G27" s="1"/>
      <c r="H27" s="1"/>
      <c r="I27" s="1">
        <v>800</v>
      </c>
      <c r="J27" s="1">
        <v>451</v>
      </c>
      <c r="K27" s="1"/>
      <c r="L27" s="13"/>
      <c r="M27" s="13"/>
      <c r="N27" s="13"/>
      <c r="O27" s="1"/>
      <c r="P27" s="1"/>
      <c r="Q27" s="1"/>
      <c r="R27" s="1"/>
      <c r="S27" s="1"/>
      <c r="T27" s="1"/>
      <c r="U27" s="1"/>
      <c r="V27" s="1"/>
      <c r="W27" s="33"/>
      <c r="X27" s="101"/>
    </row>
    <row r="28" spans="1:24" ht="183" customHeight="1" thickBot="1">
      <c r="A28" s="26"/>
      <c r="B28" s="57" t="s">
        <v>13</v>
      </c>
      <c r="C28" s="1">
        <v>0</v>
      </c>
      <c r="D28" s="1">
        <v>378.9</v>
      </c>
      <c r="E28" s="1">
        <v>0</v>
      </c>
      <c r="F28" s="1"/>
      <c r="G28" s="1"/>
      <c r="H28" s="1"/>
      <c r="I28" s="1"/>
      <c r="J28" s="1"/>
      <c r="K28" s="1"/>
      <c r="L28" s="13"/>
      <c r="M28" s="13"/>
      <c r="N28" s="13"/>
      <c r="O28" s="1"/>
      <c r="P28" s="1"/>
      <c r="Q28" s="1"/>
      <c r="R28" s="1"/>
      <c r="S28" s="1"/>
      <c r="T28" s="1"/>
      <c r="U28" s="1"/>
      <c r="V28" s="1"/>
      <c r="W28" s="33"/>
      <c r="X28" s="101"/>
    </row>
    <row r="29" spans="1:24" ht="47.25" customHeight="1" thickBot="1">
      <c r="A29" s="4"/>
      <c r="B29" s="58" t="s">
        <v>14</v>
      </c>
      <c r="C29" s="1">
        <v>84.85</v>
      </c>
      <c r="D29" s="2">
        <v>1697.03</v>
      </c>
      <c r="E29" s="1"/>
      <c r="F29" s="1"/>
      <c r="G29" s="1"/>
      <c r="H29" s="1"/>
      <c r="I29" s="1"/>
      <c r="J29" s="1"/>
      <c r="K29" s="1"/>
      <c r="L29" s="13"/>
      <c r="M29" s="13"/>
      <c r="N29" s="13"/>
      <c r="O29" s="1"/>
      <c r="P29" s="1"/>
      <c r="Q29" s="1"/>
      <c r="R29" s="1"/>
      <c r="S29" s="1"/>
      <c r="T29" s="1"/>
      <c r="U29" s="1"/>
      <c r="V29" s="1"/>
      <c r="W29" s="33"/>
      <c r="X29" s="102"/>
    </row>
    <row r="30" spans="1:24" ht="28.5" customHeight="1" thickBot="1">
      <c r="A30" s="4"/>
      <c r="B30" s="58" t="s">
        <v>15</v>
      </c>
      <c r="C30" s="1"/>
      <c r="D30" s="2">
        <v>397.97</v>
      </c>
      <c r="E30" s="1"/>
      <c r="F30" s="1"/>
      <c r="G30" s="1"/>
      <c r="H30" s="1"/>
      <c r="I30" s="1"/>
      <c r="J30" s="1"/>
      <c r="K30" s="1"/>
      <c r="L30" s="13"/>
      <c r="M30" s="13"/>
      <c r="N30" s="13"/>
      <c r="O30" s="1"/>
      <c r="P30" s="1"/>
      <c r="Q30" s="1"/>
      <c r="R30" s="1"/>
      <c r="S30" s="1"/>
      <c r="T30" s="1"/>
      <c r="U30" s="1"/>
      <c r="V30" s="1"/>
      <c r="W30" s="33"/>
      <c r="X30" s="112" t="s">
        <v>36</v>
      </c>
    </row>
    <row r="31" spans="1:24" ht="71.25" customHeight="1" thickBot="1">
      <c r="A31" s="4"/>
      <c r="B31" s="58" t="s">
        <v>16</v>
      </c>
      <c r="C31" s="1">
        <v>20</v>
      </c>
      <c r="D31" s="1"/>
      <c r="E31" s="1"/>
      <c r="F31" s="1"/>
      <c r="G31" s="1"/>
      <c r="H31" s="1"/>
      <c r="I31" s="1"/>
      <c r="J31" s="1"/>
      <c r="K31" s="1"/>
      <c r="L31" s="13"/>
      <c r="M31" s="13"/>
      <c r="N31" s="13"/>
      <c r="O31" s="1"/>
      <c r="P31" s="1"/>
      <c r="Q31" s="1"/>
      <c r="R31" s="1"/>
      <c r="S31" s="1"/>
      <c r="T31" s="1"/>
      <c r="U31" s="1"/>
      <c r="V31" s="1"/>
      <c r="W31" s="33"/>
      <c r="X31" s="113"/>
    </row>
    <row r="32" spans="1:24" s="14" customFormat="1" ht="57.75" customHeight="1" thickBot="1">
      <c r="A32" s="20"/>
      <c r="B32" s="59" t="s">
        <v>32</v>
      </c>
      <c r="C32" s="13">
        <f>C31+C30+C29+C28+C27+C26+C25+C24+C22</f>
        <v>104.85</v>
      </c>
      <c r="D32" s="13">
        <f t="shared" ref="D32:W32" si="1">D31+D30+D29+D28+D27+D26+D25+D24+D22</f>
        <v>2473.9</v>
      </c>
      <c r="E32" s="13">
        <f t="shared" si="1"/>
        <v>0</v>
      </c>
      <c r="F32" s="13">
        <f t="shared" si="1"/>
        <v>1500.6</v>
      </c>
      <c r="G32" s="13">
        <f t="shared" si="1"/>
        <v>39.299999999999997</v>
      </c>
      <c r="H32" s="13">
        <f t="shared" si="1"/>
        <v>3885.6</v>
      </c>
      <c r="I32" s="13">
        <f t="shared" si="1"/>
        <v>1015.86</v>
      </c>
      <c r="J32" s="13">
        <f t="shared" si="1"/>
        <v>520.79999999999995</v>
      </c>
      <c r="K32" s="13">
        <f t="shared" si="1"/>
        <v>6909.74</v>
      </c>
      <c r="L32" s="13">
        <f>L31+L30+L29+L28+L27+L26+L25+L24+L22</f>
        <v>109.42</v>
      </c>
      <c r="M32" s="13">
        <f t="shared" ref="M32:N32" si="2">M31+M30+M29+M28+M27+M26+M25+M24+M22</f>
        <v>24.17</v>
      </c>
      <c r="N32" s="13">
        <f t="shared" si="2"/>
        <v>2392.42</v>
      </c>
      <c r="O32" s="13">
        <f t="shared" si="1"/>
        <v>0</v>
      </c>
      <c r="P32" s="13">
        <f t="shared" si="1"/>
        <v>0</v>
      </c>
      <c r="Q32" s="13">
        <f t="shared" si="1"/>
        <v>0</v>
      </c>
      <c r="R32" s="13">
        <f t="shared" si="1"/>
        <v>0</v>
      </c>
      <c r="S32" s="13">
        <f t="shared" si="1"/>
        <v>0</v>
      </c>
      <c r="T32" s="13">
        <f t="shared" si="1"/>
        <v>0</v>
      </c>
      <c r="U32" s="13">
        <f t="shared" si="1"/>
        <v>0</v>
      </c>
      <c r="V32" s="13">
        <f t="shared" si="1"/>
        <v>0</v>
      </c>
      <c r="W32" s="35">
        <f t="shared" si="1"/>
        <v>0</v>
      </c>
      <c r="X32" s="41"/>
    </row>
    <row r="33" spans="1:24" s="30" customFormat="1" ht="21" customHeight="1" thickBot="1">
      <c r="A33" s="32"/>
      <c r="B33" s="52"/>
      <c r="C33" s="24" t="s">
        <v>2</v>
      </c>
      <c r="D33" s="24" t="s">
        <v>3</v>
      </c>
      <c r="E33" s="24" t="s">
        <v>4</v>
      </c>
      <c r="F33" s="24" t="s">
        <v>2</v>
      </c>
      <c r="G33" s="24" t="s">
        <v>3</v>
      </c>
      <c r="H33" s="24" t="s">
        <v>4</v>
      </c>
      <c r="I33" s="24" t="s">
        <v>2</v>
      </c>
      <c r="J33" s="24" t="s">
        <v>3</v>
      </c>
      <c r="K33" s="24" t="s">
        <v>4</v>
      </c>
      <c r="L33" s="18" t="s">
        <v>2</v>
      </c>
      <c r="M33" s="18" t="s">
        <v>3</v>
      </c>
      <c r="N33" s="18" t="s">
        <v>4</v>
      </c>
      <c r="O33" s="24" t="s">
        <v>2</v>
      </c>
      <c r="P33" s="24" t="s">
        <v>3</v>
      </c>
      <c r="Q33" s="24" t="s">
        <v>4</v>
      </c>
      <c r="R33" s="24" t="s">
        <v>2</v>
      </c>
      <c r="S33" s="24" t="s">
        <v>3</v>
      </c>
      <c r="T33" s="24" t="s">
        <v>4</v>
      </c>
      <c r="U33" s="24" t="s">
        <v>2</v>
      </c>
      <c r="V33" s="24" t="s">
        <v>3</v>
      </c>
      <c r="W33" s="34" t="s">
        <v>4</v>
      </c>
      <c r="X33" s="40"/>
    </row>
    <row r="34" spans="1:24" ht="21" customHeight="1" thickBot="1">
      <c r="A34" s="27"/>
      <c r="B34" s="60">
        <v>3</v>
      </c>
      <c r="C34" s="111" t="s">
        <v>24</v>
      </c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40"/>
    </row>
    <row r="35" spans="1:24" ht="93" customHeight="1" thickBot="1">
      <c r="A35" s="4"/>
      <c r="B35" s="58" t="s">
        <v>17</v>
      </c>
      <c r="C35" s="1">
        <v>75</v>
      </c>
      <c r="D35" s="1"/>
      <c r="E35" s="1"/>
      <c r="F35" s="1"/>
      <c r="G35" s="1"/>
      <c r="H35" s="1"/>
      <c r="I35" s="1"/>
      <c r="J35" s="1"/>
      <c r="K35" s="1"/>
      <c r="L35" s="13"/>
      <c r="M35" s="13"/>
      <c r="N35" s="13"/>
      <c r="O35" s="1"/>
      <c r="P35" s="1"/>
      <c r="Q35" s="1"/>
      <c r="R35" s="1"/>
      <c r="S35" s="1"/>
      <c r="T35" s="1"/>
      <c r="U35" s="1"/>
      <c r="V35" s="1"/>
      <c r="W35" s="33"/>
      <c r="X35" s="100" t="s">
        <v>36</v>
      </c>
    </row>
    <row r="36" spans="1:24" ht="45.75" customHeight="1" thickBot="1">
      <c r="A36" s="4"/>
      <c r="B36" s="58" t="s">
        <v>18</v>
      </c>
      <c r="C36" s="1"/>
      <c r="D36" s="1"/>
      <c r="E36" s="1"/>
      <c r="F36" s="1"/>
      <c r="G36" s="1"/>
      <c r="H36" s="1"/>
      <c r="I36" s="1">
        <v>3.98</v>
      </c>
      <c r="J36" s="1"/>
      <c r="K36" s="1"/>
      <c r="L36" s="13"/>
      <c r="M36" s="13"/>
      <c r="N36" s="13"/>
      <c r="O36" s="1"/>
      <c r="P36" s="1"/>
      <c r="Q36" s="1"/>
      <c r="R36" s="1"/>
      <c r="S36" s="1"/>
      <c r="T36" s="1"/>
      <c r="U36" s="1"/>
      <c r="V36" s="1"/>
      <c r="W36" s="33"/>
      <c r="X36" s="101"/>
    </row>
    <row r="37" spans="1:24" s="14" customFormat="1" ht="69.75" customHeight="1" thickBot="1">
      <c r="A37" s="20"/>
      <c r="B37" s="79" t="s">
        <v>19</v>
      </c>
      <c r="C37" s="13"/>
      <c r="D37" s="13"/>
      <c r="E37" s="13"/>
      <c r="F37" s="13"/>
      <c r="G37" s="13"/>
      <c r="H37" s="13"/>
      <c r="I37" s="13">
        <v>25.5</v>
      </c>
      <c r="J37" s="13"/>
      <c r="K37" s="13"/>
      <c r="L37" s="13">
        <v>25.5</v>
      </c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35"/>
      <c r="X37" s="101"/>
    </row>
    <row r="38" spans="1:24" s="14" customFormat="1" ht="89.25" customHeight="1" thickBot="1">
      <c r="A38" s="20"/>
      <c r="B38" s="80" t="s">
        <v>39</v>
      </c>
      <c r="C38" s="13"/>
      <c r="D38" s="13"/>
      <c r="E38" s="13"/>
      <c r="F38" s="13"/>
      <c r="G38" s="13"/>
      <c r="H38" s="13"/>
      <c r="I38" s="13"/>
      <c r="J38" s="13"/>
      <c r="K38" s="13"/>
      <c r="L38" s="78">
        <v>30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35"/>
      <c r="X38" s="101"/>
    </row>
    <row r="39" spans="1:24" ht="93" customHeight="1" thickBot="1">
      <c r="A39" s="5"/>
      <c r="B39" s="58" t="s">
        <v>27</v>
      </c>
      <c r="C39" s="12">
        <v>101.193</v>
      </c>
      <c r="D39" s="13"/>
      <c r="E39" s="13"/>
      <c r="F39" s="13">
        <v>43.4</v>
      </c>
      <c r="G39" s="1"/>
      <c r="H39" s="1"/>
      <c r="I39" s="1">
        <v>106.64</v>
      </c>
      <c r="J39" s="1"/>
      <c r="K39" s="1"/>
      <c r="L39" s="13">
        <v>52.3</v>
      </c>
      <c r="M39" s="13"/>
      <c r="N39" s="13"/>
      <c r="O39" s="1"/>
      <c r="P39" s="1"/>
      <c r="Q39" s="1"/>
      <c r="R39" s="1"/>
      <c r="S39" s="1"/>
      <c r="T39" s="1"/>
      <c r="U39" s="1"/>
      <c r="V39" s="1"/>
      <c r="W39" s="33"/>
      <c r="X39" s="101"/>
    </row>
    <row r="40" spans="1:24" ht="93" customHeight="1" thickBot="1">
      <c r="A40" s="5"/>
      <c r="B40" s="66" t="s">
        <v>26</v>
      </c>
      <c r="C40" s="67">
        <v>95</v>
      </c>
      <c r="D40" s="67"/>
      <c r="E40" s="67"/>
      <c r="F40" s="67"/>
      <c r="G40" s="67"/>
      <c r="H40" s="67"/>
      <c r="I40" s="67"/>
      <c r="J40" s="67"/>
      <c r="K40" s="67"/>
      <c r="L40" s="16"/>
      <c r="M40" s="16"/>
      <c r="N40" s="16"/>
      <c r="O40" s="67"/>
      <c r="P40" s="67"/>
      <c r="Q40" s="67"/>
      <c r="R40" s="67"/>
      <c r="S40" s="67"/>
      <c r="T40" s="67"/>
      <c r="U40" s="67"/>
      <c r="V40" s="67"/>
      <c r="W40" s="68"/>
      <c r="X40" s="101"/>
    </row>
    <row r="41" spans="1:24" ht="90.75" customHeight="1" thickBot="1">
      <c r="A41" s="65"/>
      <c r="B41" s="69" t="s">
        <v>38</v>
      </c>
      <c r="C41" s="24"/>
      <c r="D41" s="24"/>
      <c r="E41" s="24"/>
      <c r="F41" s="24"/>
      <c r="G41" s="24"/>
      <c r="H41" s="24"/>
      <c r="I41" s="24"/>
      <c r="J41" s="24"/>
      <c r="K41" s="24"/>
      <c r="L41" s="72">
        <v>534</v>
      </c>
      <c r="M41" s="18"/>
      <c r="N41" s="18"/>
      <c r="O41" s="24"/>
      <c r="P41" s="24"/>
      <c r="Q41" s="24"/>
      <c r="R41" s="24"/>
      <c r="S41" s="24"/>
      <c r="T41" s="24"/>
      <c r="U41" s="24"/>
      <c r="V41" s="24"/>
      <c r="W41" s="73"/>
      <c r="X41" s="110"/>
    </row>
    <row r="42" spans="1:24" ht="41.25" customHeight="1" thickBot="1">
      <c r="A42" s="65"/>
      <c r="B42" s="69" t="s">
        <v>40</v>
      </c>
      <c r="C42" s="67"/>
      <c r="D42" s="67"/>
      <c r="E42" s="67"/>
      <c r="F42" s="67"/>
      <c r="G42" s="67"/>
      <c r="H42" s="67"/>
      <c r="I42" s="67"/>
      <c r="J42" s="67"/>
      <c r="K42" s="67"/>
      <c r="L42" s="70">
        <f>L41+L40+L39+L38+L37+L36+L35</f>
        <v>641.79999999999995</v>
      </c>
      <c r="M42" s="70">
        <f t="shared" ref="M42:W42" si="3">M41+M40+M39+M38+M37+M36+M35</f>
        <v>0</v>
      </c>
      <c r="N42" s="70">
        <f t="shared" si="3"/>
        <v>0</v>
      </c>
      <c r="O42" s="70">
        <f t="shared" si="3"/>
        <v>0</v>
      </c>
      <c r="P42" s="70">
        <f t="shared" si="3"/>
        <v>0</v>
      </c>
      <c r="Q42" s="70">
        <f t="shared" si="3"/>
        <v>0</v>
      </c>
      <c r="R42" s="70">
        <f t="shared" si="3"/>
        <v>0</v>
      </c>
      <c r="S42" s="70">
        <f t="shared" si="3"/>
        <v>0</v>
      </c>
      <c r="T42" s="70">
        <f t="shared" si="3"/>
        <v>0</v>
      </c>
      <c r="U42" s="70">
        <f t="shared" si="3"/>
        <v>0</v>
      </c>
      <c r="V42" s="70">
        <f t="shared" si="3"/>
        <v>0</v>
      </c>
      <c r="W42" s="70">
        <f t="shared" si="3"/>
        <v>0</v>
      </c>
      <c r="X42" s="101"/>
    </row>
    <row r="43" spans="1:24" ht="46.5" customHeight="1" thickBot="1">
      <c r="A43" s="22"/>
      <c r="B43" s="23"/>
      <c r="C43" s="24"/>
      <c r="D43" s="24"/>
      <c r="E43" s="24"/>
      <c r="F43" s="24">
        <v>106</v>
      </c>
      <c r="G43" s="24"/>
      <c r="H43" s="24"/>
      <c r="I43" s="24">
        <v>397.22</v>
      </c>
      <c r="J43" s="24"/>
      <c r="K43" s="24"/>
      <c r="L43" s="72">
        <f>900-L42-L32-L19</f>
        <v>53.650000000000034</v>
      </c>
      <c r="M43" s="72">
        <f>47-M32-M19</f>
        <v>0</v>
      </c>
      <c r="N43" s="72">
        <f>4652.67-N42-N32-N19</f>
        <v>0</v>
      </c>
      <c r="O43" s="24">
        <v>450</v>
      </c>
      <c r="P43" s="24">
        <v>32.6</v>
      </c>
      <c r="Q43" s="24">
        <v>3225.1</v>
      </c>
      <c r="R43" s="24">
        <v>900</v>
      </c>
      <c r="S43" s="24">
        <v>0</v>
      </c>
      <c r="T43" s="24">
        <v>0</v>
      </c>
      <c r="U43" s="24">
        <v>900</v>
      </c>
      <c r="V43" s="24">
        <v>0</v>
      </c>
      <c r="W43" s="34">
        <v>0</v>
      </c>
      <c r="X43" s="102"/>
    </row>
    <row r="44" spans="1:24" ht="21.75" customHeight="1" thickBot="1">
      <c r="A44" s="4"/>
      <c r="B44" s="3"/>
      <c r="C44" s="1" t="s">
        <v>2</v>
      </c>
      <c r="D44" s="1" t="s">
        <v>3</v>
      </c>
      <c r="E44" s="1" t="s">
        <v>4</v>
      </c>
      <c r="F44" s="1" t="s">
        <v>2</v>
      </c>
      <c r="G44" s="1" t="s">
        <v>3</v>
      </c>
      <c r="H44" s="1" t="s">
        <v>4</v>
      </c>
      <c r="I44" s="1" t="s">
        <v>2</v>
      </c>
      <c r="J44" s="1" t="s">
        <v>3</v>
      </c>
      <c r="K44" s="1" t="s">
        <v>4</v>
      </c>
      <c r="L44" s="13" t="s">
        <v>2</v>
      </c>
      <c r="M44" s="13" t="s">
        <v>3</v>
      </c>
      <c r="N44" s="13" t="s">
        <v>4</v>
      </c>
      <c r="O44" s="1" t="s">
        <v>2</v>
      </c>
      <c r="P44" s="1" t="s">
        <v>3</v>
      </c>
      <c r="Q44" s="1" t="s">
        <v>4</v>
      </c>
      <c r="R44" s="1" t="s">
        <v>2</v>
      </c>
      <c r="S44" s="1" t="s">
        <v>3</v>
      </c>
      <c r="T44" s="1" t="s">
        <v>4</v>
      </c>
      <c r="U44" s="1" t="s">
        <v>2</v>
      </c>
      <c r="V44" s="1" t="s">
        <v>3</v>
      </c>
      <c r="W44" s="33" t="s">
        <v>4</v>
      </c>
      <c r="X44" s="40"/>
    </row>
    <row r="45" spans="1:24" s="14" customFormat="1" ht="26.25" thickBot="1">
      <c r="A45" s="20"/>
      <c r="B45" s="21" t="s">
        <v>31</v>
      </c>
      <c r="C45" s="12">
        <f t="shared" ref="C45:K45" si="4">C43+C32+C19</f>
        <v>588.75</v>
      </c>
      <c r="D45" s="12">
        <f t="shared" si="4"/>
        <v>6633.2000000000007</v>
      </c>
      <c r="E45" s="12">
        <f t="shared" si="4"/>
        <v>2571.1</v>
      </c>
      <c r="F45" s="12">
        <f t="shared" si="4"/>
        <v>1606.6</v>
      </c>
      <c r="G45" s="12">
        <f t="shared" si="4"/>
        <v>39.299999999999997</v>
      </c>
      <c r="H45" s="12">
        <f t="shared" si="4"/>
        <v>3885.6</v>
      </c>
      <c r="I45" s="12">
        <f t="shared" si="4"/>
        <v>1512.8799999999999</v>
      </c>
      <c r="J45" s="28">
        <f t="shared" si="4"/>
        <v>553.05999999999995</v>
      </c>
      <c r="K45" s="29">
        <f t="shared" si="4"/>
        <v>10103.35</v>
      </c>
      <c r="L45" s="12">
        <v>900</v>
      </c>
      <c r="M45" s="12">
        <f t="shared" ref="M45:W45" si="5">M43+M32+M19</f>
        <v>47</v>
      </c>
      <c r="N45" s="12">
        <f t="shared" si="5"/>
        <v>4652.67</v>
      </c>
      <c r="O45" s="12">
        <f t="shared" si="5"/>
        <v>450</v>
      </c>
      <c r="P45" s="12">
        <f t="shared" si="5"/>
        <v>32.6</v>
      </c>
      <c r="Q45" s="12">
        <f t="shared" si="5"/>
        <v>3225.1</v>
      </c>
      <c r="R45" s="12">
        <f t="shared" si="5"/>
        <v>900</v>
      </c>
      <c r="S45" s="12">
        <f t="shared" si="5"/>
        <v>0</v>
      </c>
      <c r="T45" s="12">
        <f t="shared" si="5"/>
        <v>0</v>
      </c>
      <c r="U45" s="12">
        <f t="shared" si="5"/>
        <v>900</v>
      </c>
      <c r="V45" s="12">
        <f t="shared" si="5"/>
        <v>0</v>
      </c>
      <c r="W45" s="39">
        <f t="shared" si="5"/>
        <v>0</v>
      </c>
      <c r="X45" s="41"/>
    </row>
    <row r="47" spans="1:24" ht="15" customHeight="1">
      <c r="B47" s="103" t="s">
        <v>41</v>
      </c>
      <c r="C47" s="103"/>
      <c r="D47" s="103"/>
      <c r="E47" s="103"/>
      <c r="F47" s="104"/>
      <c r="G47" s="104" t="s">
        <v>42</v>
      </c>
      <c r="H47" s="104"/>
      <c r="I47" s="104"/>
    </row>
    <row r="48" spans="1:24" ht="15" customHeight="1">
      <c r="B48" s="103"/>
      <c r="C48" s="103"/>
      <c r="D48" s="103"/>
      <c r="E48" s="103"/>
      <c r="F48" s="104"/>
      <c r="G48" s="104"/>
      <c r="H48" s="104"/>
      <c r="I48" s="104"/>
    </row>
  </sheetData>
  <mergeCells count="44">
    <mergeCell ref="X8:X9"/>
    <mergeCell ref="X12:X18"/>
    <mergeCell ref="X35:X43"/>
    <mergeCell ref="C34:W34"/>
    <mergeCell ref="S22:S23"/>
    <mergeCell ref="T22:T23"/>
    <mergeCell ref="F22:F23"/>
    <mergeCell ref="G22:G23"/>
    <mergeCell ref="H22:H23"/>
    <mergeCell ref="I22:I23"/>
    <mergeCell ref="J22:J23"/>
    <mergeCell ref="X30:X31"/>
    <mergeCell ref="W22:W23"/>
    <mergeCell ref="X22:X29"/>
    <mergeCell ref="P22:P23"/>
    <mergeCell ref="Q22:Q23"/>
    <mergeCell ref="R22:R23"/>
    <mergeCell ref="B47:E48"/>
    <mergeCell ref="G47:I48"/>
    <mergeCell ref="F47:F48"/>
    <mergeCell ref="O22:O23"/>
    <mergeCell ref="U22:U23"/>
    <mergeCell ref="V22:V23"/>
    <mergeCell ref="C22:C23"/>
    <mergeCell ref="D22:D23"/>
    <mergeCell ref="E22:E23"/>
    <mergeCell ref="K22:K23"/>
    <mergeCell ref="L22:L23"/>
    <mergeCell ref="M22:M23"/>
    <mergeCell ref="T1:W1"/>
    <mergeCell ref="J5:O7"/>
    <mergeCell ref="C8:W8"/>
    <mergeCell ref="C9:E9"/>
    <mergeCell ref="U9:W9"/>
    <mergeCell ref="F9:H9"/>
    <mergeCell ref="I9:K9"/>
    <mergeCell ref="L9:N9"/>
    <mergeCell ref="O9:Q9"/>
    <mergeCell ref="R9:T9"/>
    <mergeCell ref="P2:X2"/>
    <mergeCell ref="Q3:X3"/>
    <mergeCell ref="C20:W20"/>
    <mergeCell ref="C11:W11"/>
    <mergeCell ref="N22:N23"/>
  </mergeCells>
  <pageMargins left="0" right="0" top="0.78740157480314965" bottom="0" header="0" footer="0"/>
  <pageSetup paperSize="9" scale="6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42"/>
  <sheetViews>
    <sheetView topLeftCell="C37" zoomScale="90" zoomScaleNormal="90" workbookViewId="0">
      <selection activeCell="L4" sqref="L1:N1048576"/>
    </sheetView>
  </sheetViews>
  <sheetFormatPr defaultRowHeight="15"/>
  <cols>
    <col min="1" max="1" width="4" customWidth="1"/>
    <col min="2" max="2" width="18.7109375" customWidth="1"/>
    <col min="12" max="14" width="9.140625" style="64"/>
    <col min="24" max="24" width="12.5703125" customWidth="1"/>
  </cols>
  <sheetData>
    <row r="1" spans="1:24" ht="17.25">
      <c r="Q1" s="45"/>
      <c r="R1" s="61"/>
      <c r="S1" s="61"/>
      <c r="T1" s="83" t="s">
        <v>20</v>
      </c>
      <c r="U1" s="83"/>
      <c r="V1" s="83"/>
      <c r="W1" s="83"/>
      <c r="X1" s="62"/>
    </row>
    <row r="2" spans="1:24" ht="16.5">
      <c r="Q2" s="45"/>
      <c r="R2" s="83" t="s">
        <v>33</v>
      </c>
      <c r="S2" s="83"/>
      <c r="T2" s="83"/>
      <c r="U2" s="83"/>
      <c r="V2" s="83"/>
      <c r="W2" s="83"/>
      <c r="X2" s="83"/>
    </row>
    <row r="3" spans="1:24" ht="15.75">
      <c r="Q3" s="94"/>
      <c r="R3" s="94"/>
      <c r="S3" s="94"/>
      <c r="T3" s="94"/>
      <c r="U3" s="94"/>
      <c r="V3" s="94"/>
      <c r="W3" s="94"/>
      <c r="X3" s="94"/>
    </row>
    <row r="4" spans="1:24">
      <c r="Q4" s="7"/>
      <c r="R4" s="7"/>
      <c r="S4" s="7"/>
      <c r="T4" s="7"/>
      <c r="U4" s="7"/>
      <c r="V4" s="7"/>
      <c r="W4" s="7"/>
    </row>
    <row r="5" spans="1:24" ht="15" customHeight="1">
      <c r="I5" s="8"/>
      <c r="J5" s="84" t="s">
        <v>21</v>
      </c>
      <c r="K5" s="84"/>
      <c r="L5" s="84"/>
      <c r="M5" s="84"/>
      <c r="N5" s="84"/>
      <c r="O5" s="84"/>
      <c r="P5" s="8"/>
      <c r="Q5" s="8"/>
      <c r="R5" s="7"/>
      <c r="S5" s="7"/>
      <c r="T5" s="7"/>
      <c r="U5" s="7"/>
      <c r="V5" s="7"/>
      <c r="W5" s="7"/>
    </row>
    <row r="6" spans="1:24">
      <c r="I6" s="8"/>
      <c r="J6" s="84"/>
      <c r="K6" s="84"/>
      <c r="L6" s="84"/>
      <c r="M6" s="84"/>
      <c r="N6" s="84"/>
      <c r="O6" s="84"/>
      <c r="P6" s="8"/>
      <c r="Q6" s="8"/>
      <c r="R6" s="7"/>
      <c r="S6" s="7"/>
      <c r="T6" s="7"/>
      <c r="U6" s="7"/>
      <c r="V6" s="7"/>
      <c r="W6" s="7"/>
    </row>
    <row r="7" spans="1:24" ht="15.75" thickBot="1">
      <c r="I7" s="9"/>
      <c r="J7" s="85"/>
      <c r="K7" s="85"/>
      <c r="L7" s="85"/>
      <c r="M7" s="85"/>
      <c r="N7" s="85"/>
      <c r="O7" s="85"/>
      <c r="P7" s="9"/>
      <c r="Q7" s="9"/>
      <c r="R7" s="6"/>
      <c r="S7" s="6"/>
      <c r="T7" s="6"/>
      <c r="U7" s="6"/>
      <c r="V7" s="6"/>
      <c r="W7" s="6"/>
    </row>
    <row r="8" spans="1:24" ht="36.75" customHeight="1" thickBot="1">
      <c r="A8" s="10" t="s">
        <v>0</v>
      </c>
      <c r="B8" s="46" t="s">
        <v>34</v>
      </c>
      <c r="C8" s="86" t="s">
        <v>1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105" t="s">
        <v>35</v>
      </c>
    </row>
    <row r="9" spans="1:24" ht="21" customHeight="1" thickBot="1">
      <c r="A9" s="11"/>
      <c r="B9" s="11"/>
      <c r="C9" s="88">
        <v>2018</v>
      </c>
      <c r="D9" s="89"/>
      <c r="E9" s="90"/>
      <c r="F9" s="88">
        <v>2019</v>
      </c>
      <c r="G9" s="89"/>
      <c r="H9" s="90"/>
      <c r="I9" s="88">
        <v>2020</v>
      </c>
      <c r="J9" s="89"/>
      <c r="K9" s="90"/>
      <c r="L9" s="115">
        <v>2021</v>
      </c>
      <c r="M9" s="116"/>
      <c r="N9" s="117"/>
      <c r="O9" s="88">
        <v>2022</v>
      </c>
      <c r="P9" s="89"/>
      <c r="Q9" s="90"/>
      <c r="R9" s="88">
        <v>2023</v>
      </c>
      <c r="S9" s="89"/>
      <c r="T9" s="90"/>
      <c r="U9" s="88">
        <v>2024</v>
      </c>
      <c r="V9" s="89"/>
      <c r="W9" s="89"/>
      <c r="X9" s="106"/>
    </row>
    <row r="10" spans="1:24" s="30" customFormat="1" ht="21" customHeight="1" thickBot="1">
      <c r="A10" s="32"/>
      <c r="B10" s="31"/>
      <c r="C10" s="24" t="s">
        <v>2</v>
      </c>
      <c r="D10" s="24" t="s">
        <v>3</v>
      </c>
      <c r="E10" s="24" t="s">
        <v>4</v>
      </c>
      <c r="F10" s="24" t="s">
        <v>2</v>
      </c>
      <c r="G10" s="24" t="s">
        <v>3</v>
      </c>
      <c r="H10" s="24" t="s">
        <v>4</v>
      </c>
      <c r="I10" s="24" t="s">
        <v>2</v>
      </c>
      <c r="J10" s="24" t="s">
        <v>3</v>
      </c>
      <c r="K10" s="24" t="s">
        <v>4</v>
      </c>
      <c r="L10" s="74" t="s">
        <v>2</v>
      </c>
      <c r="M10" s="74" t="s">
        <v>3</v>
      </c>
      <c r="N10" s="74" t="s">
        <v>4</v>
      </c>
      <c r="O10" s="24" t="s">
        <v>2</v>
      </c>
      <c r="P10" s="24" t="s">
        <v>3</v>
      </c>
      <c r="Q10" s="24" t="s">
        <v>4</v>
      </c>
      <c r="R10" s="24" t="s">
        <v>2</v>
      </c>
      <c r="S10" s="24" t="s">
        <v>3</v>
      </c>
      <c r="T10" s="24" t="s">
        <v>4</v>
      </c>
      <c r="U10" s="24" t="s">
        <v>2</v>
      </c>
      <c r="V10" s="24" t="s">
        <v>3</v>
      </c>
      <c r="W10" s="34" t="s">
        <v>4</v>
      </c>
      <c r="X10" s="42"/>
    </row>
    <row r="11" spans="1:24" ht="26.25" customHeight="1" thickBot="1">
      <c r="A11" s="25"/>
      <c r="B11" s="47">
        <v>1</v>
      </c>
      <c r="C11" s="96" t="s">
        <v>25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40"/>
    </row>
    <row r="12" spans="1:24" s="14" customFormat="1" ht="15.75" customHeight="1" thickBot="1">
      <c r="A12" s="25"/>
      <c r="B12" s="48" t="s">
        <v>5</v>
      </c>
      <c r="C12" s="12">
        <v>178.3</v>
      </c>
      <c r="D12" s="13">
        <v>254.3</v>
      </c>
      <c r="E12" s="13">
        <v>2571.1</v>
      </c>
      <c r="F12" s="13"/>
      <c r="G12" s="13"/>
      <c r="H12" s="13"/>
      <c r="I12" s="13"/>
      <c r="J12" s="13"/>
      <c r="K12" s="13"/>
      <c r="L12" s="63"/>
      <c r="M12" s="63"/>
      <c r="N12" s="63"/>
      <c r="O12" s="13"/>
      <c r="P12" s="13"/>
      <c r="Q12" s="13"/>
      <c r="R12" s="13"/>
      <c r="S12" s="13"/>
      <c r="T12" s="13"/>
      <c r="U12" s="13"/>
      <c r="V12" s="13"/>
      <c r="W12" s="35"/>
      <c r="X12" s="107" t="s">
        <v>36</v>
      </c>
    </row>
    <row r="13" spans="1:24" ht="75.75" customHeight="1" thickBot="1">
      <c r="A13" s="25"/>
      <c r="B13" s="49" t="s">
        <v>6</v>
      </c>
      <c r="C13" s="44">
        <v>305.60000000000002</v>
      </c>
      <c r="D13" s="44">
        <v>3905</v>
      </c>
      <c r="E13" s="44"/>
      <c r="F13" s="44"/>
      <c r="G13" s="44"/>
      <c r="H13" s="44"/>
      <c r="I13" s="44"/>
      <c r="J13" s="44"/>
      <c r="K13" s="44"/>
      <c r="L13" s="63"/>
      <c r="M13" s="63"/>
      <c r="N13" s="63"/>
      <c r="O13" s="44"/>
      <c r="P13" s="44"/>
      <c r="Q13" s="44"/>
      <c r="R13" s="44"/>
      <c r="S13" s="44"/>
      <c r="T13" s="44"/>
      <c r="U13" s="44"/>
      <c r="V13" s="44"/>
      <c r="W13" s="43"/>
      <c r="X13" s="108"/>
    </row>
    <row r="14" spans="1:24" ht="21" customHeight="1" thickBot="1">
      <c r="A14" s="25"/>
      <c r="B14" s="49" t="s">
        <v>7</v>
      </c>
      <c r="C14" s="44"/>
      <c r="D14" s="44"/>
      <c r="E14" s="44"/>
      <c r="F14" s="44"/>
      <c r="G14" s="44"/>
      <c r="H14" s="44"/>
      <c r="I14" s="44">
        <v>41.3</v>
      </c>
      <c r="J14" s="44">
        <v>13.35</v>
      </c>
      <c r="K14" s="44">
        <v>1321.92</v>
      </c>
      <c r="L14" s="63"/>
      <c r="M14" s="63"/>
      <c r="N14" s="63"/>
      <c r="O14" s="44"/>
      <c r="P14" s="44"/>
      <c r="Q14" s="44"/>
      <c r="R14" s="44"/>
      <c r="S14" s="44"/>
      <c r="T14" s="44"/>
      <c r="U14" s="44"/>
      <c r="V14" s="44"/>
      <c r="W14" s="43"/>
      <c r="X14" s="108"/>
    </row>
    <row r="15" spans="1:24" ht="36" customHeight="1" thickBot="1">
      <c r="A15" s="25"/>
      <c r="B15" s="49" t="s">
        <v>8</v>
      </c>
      <c r="C15" s="44"/>
      <c r="D15" s="44"/>
      <c r="E15" s="44"/>
      <c r="F15" s="44"/>
      <c r="G15" s="44"/>
      <c r="H15" s="44"/>
      <c r="I15" s="44">
        <v>27.02</v>
      </c>
      <c r="J15" s="44">
        <v>8.74</v>
      </c>
      <c r="K15" s="44">
        <v>864.92</v>
      </c>
      <c r="L15" s="63"/>
      <c r="M15" s="63"/>
      <c r="N15" s="63"/>
      <c r="O15" s="44"/>
      <c r="P15" s="44"/>
      <c r="Q15" s="44"/>
      <c r="R15" s="44"/>
      <c r="S15" s="44"/>
      <c r="T15" s="44"/>
      <c r="U15" s="44"/>
      <c r="V15" s="44"/>
      <c r="W15" s="43"/>
      <c r="X15" s="108"/>
    </row>
    <row r="16" spans="1:24" ht="24.75" customHeight="1" thickBot="1">
      <c r="A16" s="25"/>
      <c r="B16" s="49" t="s">
        <v>9</v>
      </c>
      <c r="C16" s="44"/>
      <c r="D16" s="44"/>
      <c r="E16" s="44"/>
      <c r="F16" s="44"/>
      <c r="G16" s="44"/>
      <c r="H16" s="44"/>
      <c r="I16" s="44">
        <v>31.48</v>
      </c>
      <c r="J16" s="44">
        <v>10.17</v>
      </c>
      <c r="K16" s="44">
        <v>1006.77</v>
      </c>
      <c r="L16" s="63"/>
      <c r="M16" s="63"/>
      <c r="N16" s="63"/>
      <c r="O16" s="44"/>
      <c r="P16" s="44"/>
      <c r="Q16" s="44"/>
      <c r="R16" s="44"/>
      <c r="S16" s="44"/>
      <c r="T16" s="44"/>
      <c r="U16" s="44"/>
      <c r="V16" s="44"/>
      <c r="W16" s="43"/>
      <c r="X16" s="108"/>
    </row>
    <row r="17" spans="1:24" s="14" customFormat="1" ht="15.75" customHeight="1" thickBot="1">
      <c r="A17" s="25"/>
      <c r="B17" s="50" t="s">
        <v>10</v>
      </c>
      <c r="C17" s="16"/>
      <c r="D17" s="16"/>
      <c r="E17" s="16"/>
      <c r="F17" s="16"/>
      <c r="G17" s="16"/>
      <c r="H17" s="16"/>
      <c r="I17" s="16"/>
      <c r="J17" s="16"/>
      <c r="K17" s="16"/>
      <c r="L17" s="75">
        <v>43.88</v>
      </c>
      <c r="M17" s="75">
        <v>10.53</v>
      </c>
      <c r="N17" s="75">
        <v>1042.56</v>
      </c>
      <c r="O17" s="16"/>
      <c r="P17" s="16"/>
      <c r="Q17" s="16"/>
      <c r="R17" s="16"/>
      <c r="S17" s="16"/>
      <c r="T17" s="16"/>
      <c r="U17" s="16"/>
      <c r="V17" s="16"/>
      <c r="W17" s="36"/>
      <c r="X17" s="108"/>
    </row>
    <row r="18" spans="1:24" s="14" customFormat="1" ht="75.75" customHeight="1" thickBot="1">
      <c r="A18" s="25"/>
      <c r="B18" s="50" t="s">
        <v>11</v>
      </c>
      <c r="C18" s="18"/>
      <c r="D18" s="18"/>
      <c r="E18" s="18"/>
      <c r="F18" s="18"/>
      <c r="G18" s="18"/>
      <c r="H18" s="18"/>
      <c r="I18" s="18"/>
      <c r="J18" s="18"/>
      <c r="K18" s="19"/>
      <c r="L18" s="71">
        <v>51.25</v>
      </c>
      <c r="M18" s="74">
        <v>12.3</v>
      </c>
      <c r="N18" s="76">
        <v>1217.69</v>
      </c>
      <c r="O18" s="17"/>
      <c r="P18" s="18"/>
      <c r="Q18" s="18"/>
      <c r="R18" s="18"/>
      <c r="S18" s="18"/>
      <c r="T18" s="18"/>
      <c r="U18" s="18"/>
      <c r="V18" s="18"/>
      <c r="W18" s="37"/>
      <c r="X18" s="109"/>
    </row>
    <row r="19" spans="1:24" s="14" customFormat="1" ht="22.5" customHeight="1" thickBot="1">
      <c r="A19" s="25"/>
      <c r="B19" s="50" t="s">
        <v>32</v>
      </c>
      <c r="C19" s="18">
        <f>C12+C13+C14+C15+C16+C17+C18</f>
        <v>483.90000000000003</v>
      </c>
      <c r="D19" s="17">
        <f t="shared" ref="D19:W19" si="0">D12+D13+D14+D15+D16+D17+D18</f>
        <v>4159.3</v>
      </c>
      <c r="E19" s="17">
        <f t="shared" si="0"/>
        <v>2571.1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99.8</v>
      </c>
      <c r="J19" s="17">
        <f t="shared" si="0"/>
        <v>32.26</v>
      </c>
      <c r="K19" s="17">
        <f t="shared" si="0"/>
        <v>3193.61</v>
      </c>
      <c r="L19" s="71">
        <f t="shared" si="0"/>
        <v>95.13</v>
      </c>
      <c r="M19" s="71">
        <f t="shared" si="0"/>
        <v>22.83</v>
      </c>
      <c r="N19" s="71">
        <f t="shared" si="0"/>
        <v>2260.25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38">
        <f t="shared" si="0"/>
        <v>0</v>
      </c>
      <c r="X19" s="41"/>
    </row>
    <row r="20" spans="1:24" ht="24" customHeight="1" thickBot="1">
      <c r="A20" s="25"/>
      <c r="B20" s="51">
        <v>2</v>
      </c>
      <c r="C20" s="95" t="s">
        <v>22</v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40"/>
    </row>
    <row r="21" spans="1:24" s="30" customFormat="1" ht="21" customHeight="1" thickBot="1">
      <c r="A21" s="32"/>
      <c r="B21" s="52"/>
      <c r="C21" s="24" t="s">
        <v>2</v>
      </c>
      <c r="D21" s="24" t="s">
        <v>3</v>
      </c>
      <c r="E21" s="24" t="s">
        <v>4</v>
      </c>
      <c r="F21" s="24" t="s">
        <v>2</v>
      </c>
      <c r="G21" s="24" t="s">
        <v>3</v>
      </c>
      <c r="H21" s="24" t="s">
        <v>4</v>
      </c>
      <c r="I21" s="24" t="s">
        <v>2</v>
      </c>
      <c r="J21" s="24" t="s">
        <v>3</v>
      </c>
      <c r="K21" s="24" t="s">
        <v>4</v>
      </c>
      <c r="L21" s="74" t="s">
        <v>2</v>
      </c>
      <c r="M21" s="74" t="s">
        <v>3</v>
      </c>
      <c r="N21" s="74" t="s">
        <v>4</v>
      </c>
      <c r="O21" s="24" t="s">
        <v>2</v>
      </c>
      <c r="P21" s="24" t="s">
        <v>3</v>
      </c>
      <c r="Q21" s="24" t="s">
        <v>4</v>
      </c>
      <c r="R21" s="24" t="s">
        <v>2</v>
      </c>
      <c r="S21" s="24" t="s">
        <v>3</v>
      </c>
      <c r="T21" s="24" t="s">
        <v>4</v>
      </c>
      <c r="U21" s="24" t="s">
        <v>2</v>
      </c>
      <c r="V21" s="24" t="s">
        <v>3</v>
      </c>
      <c r="W21" s="34" t="s">
        <v>4</v>
      </c>
      <c r="X21" s="40"/>
    </row>
    <row r="22" spans="1:24" ht="80.25" customHeight="1">
      <c r="A22" s="25"/>
      <c r="B22" s="53" t="s">
        <v>30</v>
      </c>
      <c r="C22" s="90"/>
      <c r="D22" s="97"/>
      <c r="E22" s="97"/>
      <c r="F22" s="97"/>
      <c r="G22" s="97"/>
      <c r="H22" s="97"/>
      <c r="I22" s="97">
        <v>215.86</v>
      </c>
      <c r="J22" s="97">
        <v>69.8</v>
      </c>
      <c r="K22" s="97">
        <v>6909.74</v>
      </c>
      <c r="L22" s="118"/>
      <c r="M22" s="118"/>
      <c r="N22" s="118"/>
      <c r="O22" s="97"/>
      <c r="P22" s="97"/>
      <c r="Q22" s="97"/>
      <c r="R22" s="97"/>
      <c r="S22" s="97"/>
      <c r="T22" s="97"/>
      <c r="U22" s="97"/>
      <c r="V22" s="97"/>
      <c r="W22" s="88"/>
      <c r="X22" s="100" t="s">
        <v>36</v>
      </c>
    </row>
    <row r="23" spans="1:24" ht="15.75" thickBot="1">
      <c r="A23" s="25"/>
      <c r="B23" s="54" t="s">
        <v>12</v>
      </c>
      <c r="C23" s="99"/>
      <c r="D23" s="98"/>
      <c r="E23" s="98"/>
      <c r="F23" s="98"/>
      <c r="G23" s="98"/>
      <c r="H23" s="98"/>
      <c r="I23" s="98"/>
      <c r="J23" s="98"/>
      <c r="K23" s="98"/>
      <c r="L23" s="119"/>
      <c r="M23" s="119"/>
      <c r="N23" s="119"/>
      <c r="O23" s="98"/>
      <c r="P23" s="98"/>
      <c r="Q23" s="98"/>
      <c r="R23" s="98"/>
      <c r="S23" s="98"/>
      <c r="T23" s="98"/>
      <c r="U23" s="98"/>
      <c r="V23" s="98"/>
      <c r="W23" s="114"/>
      <c r="X23" s="101"/>
    </row>
    <row r="24" spans="1:24" s="14" customFormat="1" ht="65.25" customHeight="1" thickBot="1">
      <c r="A24" s="25"/>
      <c r="B24" s="55" t="s">
        <v>29</v>
      </c>
      <c r="C24" s="13"/>
      <c r="D24" s="13"/>
      <c r="E24" s="13"/>
      <c r="F24" s="15">
        <v>206.6</v>
      </c>
      <c r="G24" s="13">
        <v>39.299999999999997</v>
      </c>
      <c r="H24" s="13">
        <v>3885.6</v>
      </c>
      <c r="I24" s="13"/>
      <c r="J24" s="13"/>
      <c r="K24" s="13"/>
      <c r="L24" s="63">
        <v>43.81</v>
      </c>
      <c r="M24" s="63">
        <v>10.51</v>
      </c>
      <c r="N24" s="63">
        <v>1040.8599999999999</v>
      </c>
      <c r="O24" s="13"/>
      <c r="P24" s="13"/>
      <c r="Q24" s="13"/>
      <c r="R24" s="13"/>
      <c r="S24" s="13"/>
      <c r="T24" s="13"/>
      <c r="U24" s="13"/>
      <c r="V24" s="13"/>
      <c r="W24" s="35"/>
      <c r="X24" s="101"/>
    </row>
    <row r="25" spans="1:24" ht="75.75" customHeight="1" thickBot="1">
      <c r="A25" s="25"/>
      <c r="B25" s="56" t="s">
        <v>28</v>
      </c>
      <c r="C25" s="44"/>
      <c r="D25" s="44"/>
      <c r="E25" s="44"/>
      <c r="F25" s="44"/>
      <c r="G25" s="44"/>
      <c r="H25" s="44"/>
      <c r="I25" s="44"/>
      <c r="J25" s="44"/>
      <c r="K25" s="44"/>
      <c r="L25" s="63">
        <v>9.9600000000000009</v>
      </c>
      <c r="M25" s="63">
        <v>0.3</v>
      </c>
      <c r="N25" s="63">
        <v>29.29</v>
      </c>
      <c r="O25" s="44"/>
      <c r="P25" s="44"/>
      <c r="Q25" s="44"/>
      <c r="R25" s="44"/>
      <c r="S25" s="44"/>
      <c r="T25" s="44"/>
      <c r="U25" s="44"/>
      <c r="V25" s="44"/>
      <c r="W25" s="43"/>
      <c r="X25" s="101"/>
    </row>
    <row r="26" spans="1:24" s="14" customFormat="1" ht="74.25" customHeight="1" thickBot="1">
      <c r="A26" s="25"/>
      <c r="B26" s="55" t="s">
        <v>23</v>
      </c>
      <c r="C26" s="13"/>
      <c r="D26" s="13"/>
      <c r="E26" s="13"/>
      <c r="F26" s="13">
        <v>94</v>
      </c>
      <c r="G26" s="13"/>
      <c r="H26" s="13"/>
      <c r="I26" s="13"/>
      <c r="J26" s="13"/>
      <c r="K26" s="13"/>
      <c r="L26" s="63">
        <v>55.65</v>
      </c>
      <c r="M26" s="63">
        <v>13.36</v>
      </c>
      <c r="N26" s="63">
        <v>1322.27</v>
      </c>
      <c r="O26" s="13"/>
      <c r="P26" s="13"/>
      <c r="Q26" s="13"/>
      <c r="R26" s="13"/>
      <c r="S26" s="13"/>
      <c r="T26" s="13"/>
      <c r="U26" s="13"/>
      <c r="V26" s="13"/>
      <c r="W26" s="35"/>
      <c r="X26" s="101"/>
    </row>
    <row r="27" spans="1:24" ht="120" customHeight="1" thickBot="1">
      <c r="A27" s="25"/>
      <c r="B27" s="56" t="s">
        <v>37</v>
      </c>
      <c r="C27" s="44"/>
      <c r="D27" s="44"/>
      <c r="E27" s="44"/>
      <c r="F27" s="44">
        <v>1200</v>
      </c>
      <c r="G27" s="44"/>
      <c r="H27" s="44"/>
      <c r="I27" s="44">
        <v>800</v>
      </c>
      <c r="J27" s="44">
        <v>451</v>
      </c>
      <c r="K27" s="44"/>
      <c r="L27" s="63"/>
      <c r="M27" s="63"/>
      <c r="N27" s="63"/>
      <c r="O27" s="44"/>
      <c r="P27" s="44"/>
      <c r="Q27" s="44"/>
      <c r="R27" s="44"/>
      <c r="S27" s="44"/>
      <c r="T27" s="44"/>
      <c r="U27" s="44"/>
      <c r="V27" s="44"/>
      <c r="W27" s="43"/>
      <c r="X27" s="101"/>
    </row>
    <row r="28" spans="1:24" ht="183" customHeight="1" thickBot="1">
      <c r="A28" s="26"/>
      <c r="B28" s="57" t="s">
        <v>13</v>
      </c>
      <c r="C28" s="44">
        <v>0</v>
      </c>
      <c r="D28" s="44">
        <v>378.9</v>
      </c>
      <c r="E28" s="44">
        <v>0</v>
      </c>
      <c r="F28" s="44"/>
      <c r="G28" s="44"/>
      <c r="H28" s="44"/>
      <c r="I28" s="44"/>
      <c r="J28" s="44"/>
      <c r="K28" s="44"/>
      <c r="L28" s="63"/>
      <c r="M28" s="63"/>
      <c r="N28" s="63"/>
      <c r="O28" s="44"/>
      <c r="P28" s="44"/>
      <c r="Q28" s="44"/>
      <c r="R28" s="44"/>
      <c r="S28" s="44"/>
      <c r="T28" s="44"/>
      <c r="U28" s="44"/>
      <c r="V28" s="44"/>
      <c r="W28" s="43"/>
      <c r="X28" s="101"/>
    </row>
    <row r="29" spans="1:24" ht="47.25" customHeight="1" thickBot="1">
      <c r="A29" s="5"/>
      <c r="B29" s="58" t="s">
        <v>14</v>
      </c>
      <c r="C29" s="44">
        <v>84.85</v>
      </c>
      <c r="D29" s="2">
        <v>1697.03</v>
      </c>
      <c r="E29" s="44"/>
      <c r="F29" s="44"/>
      <c r="G29" s="44"/>
      <c r="H29" s="44"/>
      <c r="I29" s="44"/>
      <c r="J29" s="44"/>
      <c r="K29" s="44"/>
      <c r="L29" s="63"/>
      <c r="M29" s="63"/>
      <c r="N29" s="63"/>
      <c r="O29" s="44"/>
      <c r="P29" s="44"/>
      <c r="Q29" s="44"/>
      <c r="R29" s="44"/>
      <c r="S29" s="44"/>
      <c r="T29" s="44"/>
      <c r="U29" s="44"/>
      <c r="V29" s="44"/>
      <c r="W29" s="43"/>
      <c r="X29" s="102"/>
    </row>
    <row r="30" spans="1:24" ht="28.5" customHeight="1" thickBot="1">
      <c r="A30" s="5"/>
      <c r="B30" s="58" t="s">
        <v>15</v>
      </c>
      <c r="C30" s="44"/>
      <c r="D30" s="2">
        <v>397.97</v>
      </c>
      <c r="E30" s="44"/>
      <c r="F30" s="44"/>
      <c r="G30" s="44"/>
      <c r="H30" s="44"/>
      <c r="I30" s="44"/>
      <c r="J30" s="44"/>
      <c r="K30" s="44"/>
      <c r="L30" s="63"/>
      <c r="M30" s="63"/>
      <c r="N30" s="63"/>
      <c r="O30" s="44"/>
      <c r="P30" s="44"/>
      <c r="Q30" s="44"/>
      <c r="R30" s="44"/>
      <c r="S30" s="44"/>
      <c r="T30" s="44"/>
      <c r="U30" s="44"/>
      <c r="V30" s="44"/>
      <c r="W30" s="43"/>
      <c r="X30" s="112" t="s">
        <v>36</v>
      </c>
    </row>
    <row r="31" spans="1:24" ht="71.25" customHeight="1" thickBot="1">
      <c r="A31" s="5"/>
      <c r="B31" s="58" t="s">
        <v>16</v>
      </c>
      <c r="C31" s="44">
        <v>20</v>
      </c>
      <c r="D31" s="44"/>
      <c r="E31" s="44"/>
      <c r="F31" s="44"/>
      <c r="G31" s="44"/>
      <c r="H31" s="44"/>
      <c r="I31" s="44"/>
      <c r="J31" s="44"/>
      <c r="K31" s="44"/>
      <c r="L31" s="63"/>
      <c r="M31" s="63"/>
      <c r="N31" s="63"/>
      <c r="O31" s="44"/>
      <c r="P31" s="44"/>
      <c r="Q31" s="44"/>
      <c r="R31" s="44"/>
      <c r="S31" s="44"/>
      <c r="T31" s="44"/>
      <c r="U31" s="44"/>
      <c r="V31" s="44"/>
      <c r="W31" s="43"/>
      <c r="X31" s="113"/>
    </row>
    <row r="32" spans="1:24" s="14" customFormat="1" ht="57.75" customHeight="1" thickBot="1">
      <c r="A32" s="20"/>
      <c r="B32" s="59" t="s">
        <v>32</v>
      </c>
      <c r="C32" s="13">
        <f>C31+C30+C29+C28+C27+C26+C25+C24+C22</f>
        <v>104.85</v>
      </c>
      <c r="D32" s="13">
        <f t="shared" ref="D32:W32" si="1">D31+D30+D29+D28+D27+D26+D25+D24+D22</f>
        <v>2473.9</v>
      </c>
      <c r="E32" s="13">
        <f t="shared" si="1"/>
        <v>0</v>
      </c>
      <c r="F32" s="13">
        <f t="shared" si="1"/>
        <v>1500.6</v>
      </c>
      <c r="G32" s="13">
        <f t="shared" si="1"/>
        <v>39.299999999999997</v>
      </c>
      <c r="H32" s="13">
        <f t="shared" si="1"/>
        <v>3885.6</v>
      </c>
      <c r="I32" s="13">
        <f t="shared" si="1"/>
        <v>1015.86</v>
      </c>
      <c r="J32" s="13">
        <f t="shared" si="1"/>
        <v>520.79999999999995</v>
      </c>
      <c r="K32" s="13">
        <f t="shared" si="1"/>
        <v>6909.74</v>
      </c>
      <c r="L32" s="63">
        <f t="shared" si="1"/>
        <v>109.42</v>
      </c>
      <c r="M32" s="63">
        <f t="shared" si="1"/>
        <v>24.17</v>
      </c>
      <c r="N32" s="63">
        <f t="shared" si="1"/>
        <v>2392.42</v>
      </c>
      <c r="O32" s="13">
        <f t="shared" si="1"/>
        <v>0</v>
      </c>
      <c r="P32" s="13">
        <f t="shared" si="1"/>
        <v>0</v>
      </c>
      <c r="Q32" s="13">
        <f t="shared" si="1"/>
        <v>0</v>
      </c>
      <c r="R32" s="13">
        <f t="shared" si="1"/>
        <v>0</v>
      </c>
      <c r="S32" s="13">
        <f t="shared" si="1"/>
        <v>0</v>
      </c>
      <c r="T32" s="13">
        <f t="shared" si="1"/>
        <v>0</v>
      </c>
      <c r="U32" s="13">
        <f t="shared" si="1"/>
        <v>0</v>
      </c>
      <c r="V32" s="13">
        <f t="shared" si="1"/>
        <v>0</v>
      </c>
      <c r="W32" s="35">
        <f t="shared" si="1"/>
        <v>0</v>
      </c>
      <c r="X32" s="41"/>
    </row>
    <row r="33" spans="1:24" s="30" customFormat="1" ht="21" customHeight="1" thickBot="1">
      <c r="A33" s="32"/>
      <c r="B33" s="52"/>
      <c r="C33" s="24" t="s">
        <v>2</v>
      </c>
      <c r="D33" s="24" t="s">
        <v>3</v>
      </c>
      <c r="E33" s="24" t="s">
        <v>4</v>
      </c>
      <c r="F33" s="24" t="s">
        <v>2</v>
      </c>
      <c r="G33" s="24" t="s">
        <v>3</v>
      </c>
      <c r="H33" s="24" t="s">
        <v>4</v>
      </c>
      <c r="I33" s="24" t="s">
        <v>2</v>
      </c>
      <c r="J33" s="24" t="s">
        <v>3</v>
      </c>
      <c r="K33" s="24" t="s">
        <v>4</v>
      </c>
      <c r="L33" s="74" t="s">
        <v>2</v>
      </c>
      <c r="M33" s="74" t="s">
        <v>3</v>
      </c>
      <c r="N33" s="74" t="s">
        <v>4</v>
      </c>
      <c r="O33" s="24" t="s">
        <v>2</v>
      </c>
      <c r="P33" s="24" t="s">
        <v>3</v>
      </c>
      <c r="Q33" s="24" t="s">
        <v>4</v>
      </c>
      <c r="R33" s="24" t="s">
        <v>2</v>
      </c>
      <c r="S33" s="24" t="s">
        <v>3</v>
      </c>
      <c r="T33" s="24" t="s">
        <v>4</v>
      </c>
      <c r="U33" s="24" t="s">
        <v>2</v>
      </c>
      <c r="V33" s="24" t="s">
        <v>3</v>
      </c>
      <c r="W33" s="34" t="s">
        <v>4</v>
      </c>
      <c r="X33" s="40"/>
    </row>
    <row r="34" spans="1:24" ht="21" customHeight="1" thickBot="1">
      <c r="A34" s="27"/>
      <c r="B34" s="60">
        <v>3</v>
      </c>
      <c r="C34" s="111" t="s">
        <v>24</v>
      </c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40"/>
    </row>
    <row r="35" spans="1:24" ht="93" customHeight="1" thickBot="1">
      <c r="A35" s="5"/>
      <c r="B35" s="58" t="s">
        <v>17</v>
      </c>
      <c r="C35" s="44">
        <v>75</v>
      </c>
      <c r="D35" s="44"/>
      <c r="E35" s="44"/>
      <c r="F35" s="44"/>
      <c r="G35" s="44"/>
      <c r="H35" s="44"/>
      <c r="I35" s="44"/>
      <c r="J35" s="44"/>
      <c r="K35" s="44"/>
      <c r="L35" s="63"/>
      <c r="M35" s="63"/>
      <c r="N35" s="63"/>
      <c r="O35" s="44"/>
      <c r="P35" s="44"/>
      <c r="Q35" s="44"/>
      <c r="R35" s="44"/>
      <c r="S35" s="44"/>
      <c r="T35" s="44"/>
      <c r="U35" s="44"/>
      <c r="V35" s="44"/>
      <c r="W35" s="43"/>
      <c r="X35" s="100" t="s">
        <v>36</v>
      </c>
    </row>
    <row r="36" spans="1:24" ht="45.75" customHeight="1" thickBot="1">
      <c r="A36" s="5"/>
      <c r="B36" s="58" t="s">
        <v>18</v>
      </c>
      <c r="C36" s="44"/>
      <c r="D36" s="44"/>
      <c r="E36" s="44"/>
      <c r="F36" s="44"/>
      <c r="G36" s="44"/>
      <c r="H36" s="44"/>
      <c r="I36" s="44">
        <v>3.98</v>
      </c>
      <c r="J36" s="44"/>
      <c r="K36" s="44"/>
      <c r="L36" s="63"/>
      <c r="M36" s="63"/>
      <c r="N36" s="63"/>
      <c r="O36" s="44"/>
      <c r="P36" s="44"/>
      <c r="Q36" s="44"/>
      <c r="R36" s="44"/>
      <c r="S36" s="44"/>
      <c r="T36" s="44"/>
      <c r="U36" s="44"/>
      <c r="V36" s="44"/>
      <c r="W36" s="43"/>
      <c r="X36" s="101"/>
    </row>
    <row r="37" spans="1:24" ht="56.25" customHeight="1" thickBot="1">
      <c r="A37" s="5"/>
      <c r="B37" s="58" t="s">
        <v>19</v>
      </c>
      <c r="C37" s="44"/>
      <c r="D37" s="44"/>
      <c r="E37" s="44"/>
      <c r="F37" s="44"/>
      <c r="G37" s="44"/>
      <c r="H37" s="44"/>
      <c r="I37" s="44">
        <v>25.5</v>
      </c>
      <c r="J37" s="44"/>
      <c r="K37" s="44"/>
      <c r="L37" s="63"/>
      <c r="M37" s="63"/>
      <c r="N37" s="63"/>
      <c r="O37" s="44"/>
      <c r="P37" s="44"/>
      <c r="Q37" s="44"/>
      <c r="R37" s="44"/>
      <c r="S37" s="44"/>
      <c r="T37" s="44"/>
      <c r="U37" s="44"/>
      <c r="V37" s="44"/>
      <c r="W37" s="43"/>
      <c r="X37" s="101"/>
    </row>
    <row r="38" spans="1:24" ht="93" customHeight="1" thickBot="1">
      <c r="A38" s="5"/>
      <c r="B38" s="58" t="s">
        <v>27</v>
      </c>
      <c r="C38" s="12">
        <v>101.193</v>
      </c>
      <c r="D38" s="13"/>
      <c r="E38" s="13"/>
      <c r="F38" s="13">
        <v>43.4</v>
      </c>
      <c r="G38" s="44"/>
      <c r="H38" s="44"/>
      <c r="I38" s="44">
        <v>106.64</v>
      </c>
      <c r="J38" s="44"/>
      <c r="K38" s="44"/>
      <c r="L38" s="63">
        <v>52.3</v>
      </c>
      <c r="M38" s="63"/>
      <c r="N38" s="63"/>
      <c r="O38" s="44"/>
      <c r="P38" s="44"/>
      <c r="Q38" s="44"/>
      <c r="R38" s="44"/>
      <c r="S38" s="44"/>
      <c r="T38" s="44"/>
      <c r="U38" s="44"/>
      <c r="V38" s="44"/>
      <c r="W38" s="43"/>
      <c r="X38" s="101"/>
    </row>
    <row r="39" spans="1:24" ht="93" customHeight="1" thickBot="1">
      <c r="A39" s="5"/>
      <c r="B39" s="58" t="s">
        <v>26</v>
      </c>
      <c r="C39" s="44">
        <v>95</v>
      </c>
      <c r="D39" s="44"/>
      <c r="E39" s="44"/>
      <c r="F39" s="44"/>
      <c r="G39" s="44"/>
      <c r="H39" s="44"/>
      <c r="I39" s="44"/>
      <c r="J39" s="44"/>
      <c r="K39" s="44"/>
      <c r="L39" s="63"/>
      <c r="M39" s="63"/>
      <c r="N39" s="63"/>
      <c r="O39" s="44"/>
      <c r="P39" s="44"/>
      <c r="Q39" s="44"/>
      <c r="R39" s="44"/>
      <c r="S39" s="44"/>
      <c r="T39" s="44"/>
      <c r="U39" s="44"/>
      <c r="V39" s="44"/>
      <c r="W39" s="43"/>
      <c r="X39" s="101"/>
    </row>
    <row r="40" spans="1:24" ht="46.5" customHeight="1" thickBot="1">
      <c r="A40" s="22"/>
      <c r="B40" s="23"/>
      <c r="C40" s="24"/>
      <c r="D40" s="24"/>
      <c r="E40" s="24"/>
      <c r="F40" s="24">
        <v>106</v>
      </c>
      <c r="G40" s="24"/>
      <c r="H40" s="24"/>
      <c r="I40" s="24">
        <v>397.22</v>
      </c>
      <c r="J40" s="24"/>
      <c r="K40" s="24"/>
      <c r="L40" s="74">
        <f>900-L38-L32-L19</f>
        <v>643.15000000000009</v>
      </c>
      <c r="M40" s="74"/>
      <c r="N40" s="74"/>
      <c r="O40" s="24">
        <v>450</v>
      </c>
      <c r="P40" s="24">
        <v>32.6</v>
      </c>
      <c r="Q40" s="24">
        <v>3225.1</v>
      </c>
      <c r="R40" s="24">
        <v>900</v>
      </c>
      <c r="S40" s="24">
        <v>0</v>
      </c>
      <c r="T40" s="24">
        <v>0</v>
      </c>
      <c r="U40" s="24">
        <v>900</v>
      </c>
      <c r="V40" s="24">
        <v>0</v>
      </c>
      <c r="W40" s="34">
        <v>0</v>
      </c>
      <c r="X40" s="102"/>
    </row>
    <row r="41" spans="1:24" ht="21.75" customHeight="1" thickBot="1">
      <c r="A41" s="5"/>
      <c r="B41" s="3"/>
      <c r="C41" s="44" t="s">
        <v>2</v>
      </c>
      <c r="D41" s="44" t="s">
        <v>3</v>
      </c>
      <c r="E41" s="44" t="s">
        <v>4</v>
      </c>
      <c r="F41" s="44" t="s">
        <v>2</v>
      </c>
      <c r="G41" s="44" t="s">
        <v>3</v>
      </c>
      <c r="H41" s="44" t="s">
        <v>4</v>
      </c>
      <c r="I41" s="44" t="s">
        <v>2</v>
      </c>
      <c r="J41" s="44" t="s">
        <v>3</v>
      </c>
      <c r="K41" s="44" t="s">
        <v>4</v>
      </c>
      <c r="L41" s="63" t="s">
        <v>2</v>
      </c>
      <c r="M41" s="63" t="s">
        <v>3</v>
      </c>
      <c r="N41" s="63" t="s">
        <v>4</v>
      </c>
      <c r="O41" s="44" t="s">
        <v>2</v>
      </c>
      <c r="P41" s="44" t="s">
        <v>3</v>
      </c>
      <c r="Q41" s="44" t="s">
        <v>4</v>
      </c>
      <c r="R41" s="44" t="s">
        <v>2</v>
      </c>
      <c r="S41" s="44" t="s">
        <v>3</v>
      </c>
      <c r="T41" s="44" t="s">
        <v>4</v>
      </c>
      <c r="U41" s="44" t="s">
        <v>2</v>
      </c>
      <c r="V41" s="44" t="s">
        <v>3</v>
      </c>
      <c r="W41" s="43" t="s">
        <v>4</v>
      </c>
      <c r="X41" s="40"/>
    </row>
    <row r="42" spans="1:24" s="14" customFormat="1" ht="26.25" thickBot="1">
      <c r="A42" s="20"/>
      <c r="B42" s="21" t="s">
        <v>31</v>
      </c>
      <c r="C42" s="12">
        <f t="shared" ref="C42:K42" si="2">C40+C32+C19</f>
        <v>588.75</v>
      </c>
      <c r="D42" s="12">
        <f t="shared" si="2"/>
        <v>6633.2000000000007</v>
      </c>
      <c r="E42" s="12">
        <f t="shared" si="2"/>
        <v>2571.1</v>
      </c>
      <c r="F42" s="12">
        <f t="shared" si="2"/>
        <v>1606.6</v>
      </c>
      <c r="G42" s="12">
        <f t="shared" si="2"/>
        <v>39.299999999999997</v>
      </c>
      <c r="H42" s="12">
        <f t="shared" si="2"/>
        <v>3885.6</v>
      </c>
      <c r="I42" s="12">
        <f t="shared" si="2"/>
        <v>1512.8799999999999</v>
      </c>
      <c r="J42" s="28">
        <f t="shared" si="2"/>
        <v>553.05999999999995</v>
      </c>
      <c r="K42" s="29">
        <f t="shared" si="2"/>
        <v>10103.35</v>
      </c>
      <c r="L42" s="77">
        <f>L40+L32+L19+L38</f>
        <v>900</v>
      </c>
      <c r="M42" s="77">
        <f t="shared" ref="M42:W42" si="3">M40+M32+M19</f>
        <v>47</v>
      </c>
      <c r="N42" s="77">
        <f t="shared" si="3"/>
        <v>4652.67</v>
      </c>
      <c r="O42" s="12">
        <f t="shared" si="3"/>
        <v>450</v>
      </c>
      <c r="P42" s="12">
        <f t="shared" si="3"/>
        <v>32.6</v>
      </c>
      <c r="Q42" s="12">
        <f t="shared" si="3"/>
        <v>3225.1</v>
      </c>
      <c r="R42" s="12">
        <f t="shared" si="3"/>
        <v>900</v>
      </c>
      <c r="S42" s="12">
        <f t="shared" si="3"/>
        <v>0</v>
      </c>
      <c r="T42" s="12">
        <f t="shared" si="3"/>
        <v>0</v>
      </c>
      <c r="U42" s="12">
        <f t="shared" si="3"/>
        <v>900</v>
      </c>
      <c r="V42" s="12">
        <f t="shared" si="3"/>
        <v>0</v>
      </c>
      <c r="W42" s="39">
        <f t="shared" si="3"/>
        <v>0</v>
      </c>
      <c r="X42" s="41"/>
    </row>
  </sheetData>
  <mergeCells count="41">
    <mergeCell ref="X35:X40"/>
    <mergeCell ref="U22:U23"/>
    <mergeCell ref="V22:V23"/>
    <mergeCell ref="W22:W23"/>
    <mergeCell ref="X22:X29"/>
    <mergeCell ref="X30:X31"/>
    <mergeCell ref="C34:W34"/>
    <mergeCell ref="O22:O23"/>
    <mergeCell ref="P22:P23"/>
    <mergeCell ref="Q22:Q23"/>
    <mergeCell ref="R22:R23"/>
    <mergeCell ref="S22:S23"/>
    <mergeCell ref="T22:T23"/>
    <mergeCell ref="I22:I23"/>
    <mergeCell ref="J22:J23"/>
    <mergeCell ref="K22:K23"/>
    <mergeCell ref="L22:L23"/>
    <mergeCell ref="M22:M23"/>
    <mergeCell ref="N22:N23"/>
    <mergeCell ref="C22:C23"/>
    <mergeCell ref="D22:D23"/>
    <mergeCell ref="E22:E23"/>
    <mergeCell ref="F22:F23"/>
    <mergeCell ref="G22:G23"/>
    <mergeCell ref="H22:H23"/>
    <mergeCell ref="C20:W20"/>
    <mergeCell ref="T1:W1"/>
    <mergeCell ref="R2:X2"/>
    <mergeCell ref="Q3:X3"/>
    <mergeCell ref="J5:O7"/>
    <mergeCell ref="C8:W8"/>
    <mergeCell ref="X8:X9"/>
    <mergeCell ref="C9:E9"/>
    <mergeCell ref="F9:H9"/>
    <mergeCell ref="I9:K9"/>
    <mergeCell ref="L9:N9"/>
    <mergeCell ref="O9:Q9"/>
    <mergeCell ref="R9:T9"/>
    <mergeCell ref="U9:W9"/>
    <mergeCell ref="C11:W11"/>
    <mergeCell ref="X12:X18"/>
  </mergeCells>
  <pageMargins left="0" right="0" top="0" bottom="0" header="0" footer="0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к постановлению </vt:lpstr>
      <vt:lpstr>Приложение для использования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Есаулко М.С.</dc:creator>
  <cp:lastModifiedBy>Есаулко М.С.</cp:lastModifiedBy>
  <cp:lastPrinted>2021-10-14T03:10:39Z</cp:lastPrinted>
  <dcterms:created xsi:type="dcterms:W3CDTF">2021-05-17T02:09:28Z</dcterms:created>
  <dcterms:modified xsi:type="dcterms:W3CDTF">2021-10-22T03:30:03Z</dcterms:modified>
</cp:coreProperties>
</file>