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Прил 15" sheetId="1" r:id="rId1"/>
  </sheets>
  <calcPr calcId="145621"/>
</workbook>
</file>

<file path=xl/calcChain.xml><?xml version="1.0" encoding="utf-8"?>
<calcChain xmlns="http://schemas.openxmlformats.org/spreadsheetml/2006/main">
  <c r="K24" i="1" l="1"/>
  <c r="M24" i="1" s="1"/>
  <c r="L57" i="1"/>
  <c r="M57" i="1" s="1"/>
  <c r="L44" i="1"/>
  <c r="K44" i="1"/>
  <c r="K43" i="1"/>
  <c r="L45" i="1"/>
  <c r="M45" i="1" s="1"/>
  <c r="L19" i="1"/>
  <c r="I12" i="1"/>
  <c r="I14" i="1"/>
  <c r="I15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11" i="1"/>
  <c r="H13" i="1"/>
  <c r="H19" i="1"/>
  <c r="H30" i="1"/>
  <c r="H37" i="1"/>
  <c r="H42" i="1"/>
  <c r="L47" i="1"/>
  <c r="J42" i="1"/>
  <c r="K37" i="1"/>
  <c r="L37" i="1"/>
  <c r="J37" i="1"/>
  <c r="K30" i="1"/>
  <c r="L30" i="1"/>
  <c r="J30" i="1"/>
  <c r="K19" i="1"/>
  <c r="J19" i="1"/>
  <c r="K13" i="1"/>
  <c r="L13" i="1"/>
  <c r="J13" i="1"/>
  <c r="M12" i="1"/>
  <c r="M14" i="1"/>
  <c r="M15" i="1"/>
  <c r="M16" i="1"/>
  <c r="M17" i="1"/>
  <c r="M18" i="1"/>
  <c r="M20" i="1"/>
  <c r="M21" i="1"/>
  <c r="M22" i="1"/>
  <c r="M23" i="1"/>
  <c r="M25" i="1"/>
  <c r="M26" i="1"/>
  <c r="M27" i="1"/>
  <c r="M28" i="1"/>
  <c r="M29" i="1"/>
  <c r="M31" i="1"/>
  <c r="M32" i="1"/>
  <c r="M33" i="1"/>
  <c r="M34" i="1"/>
  <c r="M35" i="1"/>
  <c r="M36" i="1"/>
  <c r="M38" i="1"/>
  <c r="M39" i="1"/>
  <c r="M40" i="1"/>
  <c r="M41" i="1"/>
  <c r="M46" i="1"/>
  <c r="M48" i="1"/>
  <c r="M49" i="1"/>
  <c r="M50" i="1"/>
  <c r="M51" i="1"/>
  <c r="M52" i="1"/>
  <c r="M53" i="1"/>
  <c r="M54" i="1"/>
  <c r="M55" i="1"/>
  <c r="M56" i="1"/>
  <c r="M58" i="1"/>
  <c r="M59" i="1"/>
  <c r="M11" i="1"/>
  <c r="G42" i="1"/>
  <c r="G37" i="1"/>
  <c r="I37" i="1" s="1"/>
  <c r="G30" i="1"/>
  <c r="G19" i="1"/>
  <c r="G13" i="1"/>
  <c r="I13" i="1" l="1"/>
  <c r="J60" i="1"/>
  <c r="I42" i="1"/>
  <c r="I30" i="1"/>
  <c r="G60" i="1"/>
  <c r="I19" i="1"/>
  <c r="H60" i="1"/>
  <c r="M47" i="1"/>
  <c r="L42" i="1"/>
  <c r="L60" i="1" s="1"/>
  <c r="M44" i="1"/>
  <c r="K42" i="1"/>
  <c r="K60" i="1" s="1"/>
  <c r="M43" i="1"/>
  <c r="M37" i="1"/>
  <c r="M30" i="1"/>
  <c r="M19" i="1"/>
  <c r="M13" i="1"/>
  <c r="I60" i="1" l="1"/>
  <c r="M60" i="1"/>
  <c r="M42" i="1"/>
</calcChain>
</file>

<file path=xl/sharedStrings.xml><?xml version="1.0" encoding="utf-8"?>
<sst xmlns="http://schemas.openxmlformats.org/spreadsheetml/2006/main" count="205" uniqueCount="170">
  <si>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</si>
  <si>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</si>
  <si>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</si>
  <si>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</si>
  <si>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</si>
  <si>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</si>
  <si>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</si>
  <si>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</si>
  <si>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</si>
  <si>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</si>
  <si>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</si>
  <si>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</si>
  <si>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</si>
  <si>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</si>
  <si>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</si>
  <si>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</si>
  <si>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</si>
  <si>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</si>
  <si>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</si>
  <si>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</si>
  <si>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</si>
  <si>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</si>
  <si>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</si>
  <si>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</si>
  <si>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</si>
  <si>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</si>
  <si>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</si>
  <si>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</si>
  <si>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</si>
  <si>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</si>
  <si>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</si>
  <si>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</si>
  <si>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</si>
  <si>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</si>
  <si>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</si>
  <si>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</si>
  <si>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</si>
  <si>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</si>
  <si>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</si>
  <si>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</si>
  <si>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</si>
  <si>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</si>
  <si>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</si>
  <si>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</si>
  <si>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</si>
  <si>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</si>
  <si>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</si>
  <si>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</si>
  <si>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</si>
  <si>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</si>
  <si>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</si>
  <si>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</si>
  <si>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</si>
  <si>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</si>
  <si>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</si>
  <si>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</si>
  <si>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</si>
  <si>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</si>
  <si>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</si>
  <si>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</si>
  <si>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</si>
  <si>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</si>
  <si>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</si>
  <si>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</si>
  <si>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</si>
  <si>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</si>
  <si>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</si>
  <si>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</si>
  <si>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</si>
  <si>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</si>
  <si>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</si>
  <si>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</si>
  <si>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</si>
  <si>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</si>
  <si>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13.2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</si>
  <si>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</si>
  <si>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</si>
  <si>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</si>
  <si>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</si>
  <si>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</si>
  <si>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</si>
  <si>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</si>
  <si>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</si>
  <si>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</si>
  <si>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</si>
  <si>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</si>
  <si>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</si>
  <si>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</si>
  <si>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</si>
  <si>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</si>
  <si>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</si>
  <si>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</si>
  <si>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</si>
  <si>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</si>
  <si>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</si>
  <si>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</si>
  <si>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</si>
  <si>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</si>
  <si>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</si>
  <si>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</si>
  <si>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</si>
  <si>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</si>
  <si>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</si>
  <si>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</si>
  <si>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</si>
  <si>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</si>
  <si>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</si>
  <si>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</si>
  <si>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</si>
  <si>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</si>
  <si>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</si>
  <si>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</si>
  <si>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</si>
  <si>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</si>
  <si>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</si>
  <si>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</si>
  <si>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</si>
  <si>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</si>
  <si>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</si>
  <si>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</si>
  <si>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</si>
  <si>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</si>
  <si>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</si>
  <si>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</si>
  <si>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</si>
  <si>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</si>
  <si>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</si>
  <si>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</si>
  <si>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</si>
  <si>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</si>
  <si>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</si>
  <si>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</si>
  <si>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</si>
  <si>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</si>
  <si>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</si>
  <si>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</si>
  <si>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</si>
  <si>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</si>
  <si>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</si>
  <si>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</si>
  <si>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</si>
  <si>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</si>
  <si>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</si>
  <si>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</si>
  <si>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</si>
  <si>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</si>
  <si>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</si>
  <si>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</si>
  <si>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</si>
  <si>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</si>
  <si>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</si>
  <si>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</si>
  <si>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</si>
  <si>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</si>
  <si>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</si>
  <si>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</si>
  <si>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>3.1</t>
  </si>
  <si>
    <t>3.2</t>
  </si>
  <si>
    <t>7.1.</t>
  </si>
  <si>
    <t>7.2.</t>
  </si>
  <si>
    <t>13.1</t>
  </si>
  <si>
    <t>16.1.</t>
  </si>
  <si>
    <t>16.2.</t>
  </si>
  <si>
    <t>19.1.</t>
  </si>
  <si>
    <t>19.2.</t>
  </si>
  <si>
    <t>19.3.</t>
  </si>
  <si>
    <t>19.4.</t>
  </si>
  <si>
    <t>19.5.</t>
  </si>
  <si>
    <t>29</t>
  </si>
  <si>
    <t xml:space="preserve">от 15.12.2021 г. №  423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</si>
</sst>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tabSelected="1" topLeftCell="B1" workbookViewId="0">
      <selection activeCell="I3" sqref="I3"/>
    </sheetView>
  </sheetViews>
  <sheetFormatPr defaultColWidth="9.140625" defaultRowHeight="12.75" x14ac:dyDescent="0.2"/>
  <cols>
    <col min="1" max="1" width="0" style="1" hidden="1" customWidth="1"/>
    <col min="2" max="2" width="5" style="1" customWidth="1"/>
    <col min="3" max="3" width="70.42578125" style="1" customWidth="1"/>
    <col min="4" max="4" width="6.7109375" style="1" hidden="1" customWidth="1"/>
    <col min="5" max="5" width="6.28515625" style="1" hidden="1" customWidth="1"/>
    <col min="6" max="6" width="11" style="1" bestFit="1" customWidth="1"/>
    <col min="7" max="7" width="11.42578125" style="1" hidden="1" customWidth="1"/>
    <col min="8" max="8" width="10.42578125" style="1" hidden="1" customWidth="1"/>
    <col min="9" max="9" width="9.140625" style="1" customWidth="1"/>
    <col min="10" max="10" width="13.7109375" style="1" hidden="1" customWidth="1"/>
    <col min="11" max="11" width="13.85546875" style="1" hidden="1" customWidth="1"/>
    <col min="12" max="12" width="12.7109375" style="1" hidden="1" customWidth="1"/>
    <col min="13" max="13" width="13.7109375" style="1" hidden="1" customWidth="1"/>
    <col min="14" max="16384" width="9.140625" style="1"/>
  </cols>
  <sheetData>
    <row r="1" spans="1:13" ht="15" x14ac:dyDescent="0.2">
      <c r="G1" s="2"/>
      <c r="I1" s="2" t="s">
        <v>0</v>
      </c>
    </row>
    <row r="2" spans="1:13" ht="15" x14ac:dyDescent="0.2">
      <c r="G2" s="2"/>
      <c r="I2" s="2" t="s">
        <v>1</v>
      </c>
    </row>
    <row r="3" spans="1:13" ht="15" x14ac:dyDescent="0.2">
      <c r="G3" s="2"/>
      <c r="I3" s="2" t="s">
        <v>169</v>
      </c>
    </row>
    <row r="5" spans="1:13" ht="15.75" x14ac:dyDescent="0.25">
      <c r="B5" s="35" t="s">
        <v>2</v>
      </c>
      <c r="C5" s="35"/>
      <c r="D5" s="35"/>
      <c r="E5" s="35"/>
      <c r="F5" s="35"/>
      <c r="G5" s="35"/>
    </row>
    <row r="6" spans="1:13" ht="15.75" x14ac:dyDescent="0.25">
      <c r="B6" s="35" t="s">
        <v>3</v>
      </c>
      <c r="C6" s="35"/>
      <c r="D6" s="35"/>
      <c r="E6" s="35"/>
      <c r="F6" s="35"/>
      <c r="G6" s="35"/>
    </row>
    <row r="7" spans="1:13" ht="15.75" x14ac:dyDescent="0.25">
      <c r="B7" s="35" t="s">
        <v>4</v>
      </c>
      <c r="C7" s="35"/>
      <c r="D7" s="35"/>
      <c r="E7" s="35"/>
      <c r="F7" s="35"/>
      <c r="G7" s="35"/>
    </row>
    <row r="9" spans="1:13" x14ac:dyDescent="0.2">
      <c r="G9" s="3" t="s">
        <v>5</v>
      </c>
      <c r="I9" s="3" t="s">
        <v>5</v>
      </c>
    </row>
    <row r="10" spans="1:13" x14ac:dyDescent="0.2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150</v>
      </c>
      <c r="K10" s="29" t="s">
        <v>151</v>
      </c>
      <c r="L10" s="29" t="s">
        <v>152</v>
      </c>
      <c r="M10" s="29" t="s">
        <v>153</v>
      </c>
    </row>
    <row r="11" spans="1:13" ht="51" x14ac:dyDescent="0.2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5.5" x14ac:dyDescent="0.2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>
        <v>39.299999999999997</v>
      </c>
      <c r="H12" s="9"/>
      <c r="I12" s="9">
        <f t="shared" ref="I12:I60" si="0">G12+H12</f>
        <v>39.299999999999997</v>
      </c>
      <c r="J12" s="30"/>
      <c r="K12" s="30"/>
      <c r="L12" s="30">
        <v>39300</v>
      </c>
      <c r="M12" s="30">
        <f t="shared" ref="M12:M60" si="1">J12+K12+L12</f>
        <v>39300</v>
      </c>
    </row>
    <row r="13" spans="1:13" ht="25.5" x14ac:dyDescent="0.2">
      <c r="A13" s="6"/>
      <c r="B13" s="6" t="s">
        <v>21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5.5" x14ac:dyDescent="0.2">
      <c r="A14" s="6"/>
      <c r="B14" s="6" t="s">
        <v>156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8.25" x14ac:dyDescent="0.2">
      <c r="A15" s="6"/>
      <c r="B15" s="6" t="s">
        <v>157</v>
      </c>
      <c r="C15" s="10" t="s">
        <v>155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8.25" x14ac:dyDescent="0.2">
      <c r="A16" s="6"/>
      <c r="B16" s="6" t="s">
        <v>29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8.25" x14ac:dyDescent="0.2">
      <c r="A17" s="6"/>
      <c r="B17" s="6" t="s">
        <v>32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1169</v>
      </c>
      <c r="H17" s="9"/>
      <c r="I17" s="9">
        <f t="shared" si="0"/>
        <v>1169</v>
      </c>
      <c r="J17" s="30"/>
      <c r="K17" s="30">
        <v>389000</v>
      </c>
      <c r="L17" s="30">
        <v>780000</v>
      </c>
      <c r="M17" s="30">
        <f t="shared" si="1"/>
        <v>1169000</v>
      </c>
    </row>
    <row r="18" spans="1:13" ht="25.5" x14ac:dyDescent="0.2">
      <c r="A18" s="6"/>
      <c r="B18" s="6" t="s">
        <v>35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1966</v>
      </c>
      <c r="H18" s="9"/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5.5" x14ac:dyDescent="0.2">
      <c r="A19" s="6"/>
      <c r="B19" s="6" t="s">
        <v>40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29072.2</v>
      </c>
      <c r="H19" s="9">
        <f>H20+H21</f>
        <v>0</v>
      </c>
      <c r="I19" s="9">
        <f t="shared" si="0"/>
        <v>29072.2</v>
      </c>
      <c r="J19" s="30">
        <f>J20+J21</f>
        <v>0</v>
      </c>
      <c r="K19" s="30">
        <f t="shared" ref="K19:L19" si="3">K20+K21</f>
        <v>15000000</v>
      </c>
      <c r="L19" s="30">
        <f t="shared" si="3"/>
        <v>14072200</v>
      </c>
      <c r="M19" s="30">
        <f t="shared" si="1"/>
        <v>29072200</v>
      </c>
    </row>
    <row r="20" spans="1:13" ht="25.5" x14ac:dyDescent="0.2">
      <c r="A20" s="6"/>
      <c r="B20" s="6" t="s">
        <v>158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5.5" x14ac:dyDescent="0.2">
      <c r="A21" s="6"/>
      <c r="B21" s="6" t="s">
        <v>159</v>
      </c>
      <c r="C21" s="10" t="s">
        <v>46</v>
      </c>
      <c r="D21" s="11"/>
      <c r="E21" s="11"/>
      <c r="F21" s="13" t="s">
        <v>47</v>
      </c>
      <c r="G21" s="12">
        <v>17372.2</v>
      </c>
      <c r="H21" s="12"/>
      <c r="I21" s="12">
        <f t="shared" si="0"/>
        <v>17372.2</v>
      </c>
      <c r="J21" s="30"/>
      <c r="K21" s="30">
        <v>15000000</v>
      </c>
      <c r="L21" s="30">
        <v>2372200</v>
      </c>
      <c r="M21" s="30">
        <f t="shared" si="1"/>
        <v>17372200</v>
      </c>
    </row>
    <row r="22" spans="1:13" x14ac:dyDescent="0.2">
      <c r="A22" s="6"/>
      <c r="B22" s="6" t="s">
        <v>48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5.5" x14ac:dyDescent="0.2">
      <c r="A23" s="6"/>
      <c r="B23" s="6" t="s">
        <v>52</v>
      </c>
      <c r="C23" s="14" t="s">
        <v>53</v>
      </c>
      <c r="D23" s="8" t="s">
        <v>37</v>
      </c>
      <c r="E23" s="8" t="s">
        <v>50</v>
      </c>
      <c r="F23" s="8" t="s">
        <v>54</v>
      </c>
      <c r="G23" s="9">
        <v>10</v>
      </c>
      <c r="H23" s="9"/>
      <c r="I23" s="9">
        <f t="shared" si="0"/>
        <v>10</v>
      </c>
      <c r="J23" s="30"/>
      <c r="K23" s="30"/>
      <c r="L23" s="30">
        <v>10000</v>
      </c>
      <c r="M23" s="30">
        <f t="shared" si="1"/>
        <v>10000</v>
      </c>
    </row>
    <row r="24" spans="1:13" ht="25.5" x14ac:dyDescent="0.2">
      <c r="A24" s="6"/>
      <c r="B24" s="6" t="s">
        <v>55</v>
      </c>
      <c r="C24" s="7" t="s">
        <v>56</v>
      </c>
      <c r="D24" s="8"/>
      <c r="E24" s="8"/>
      <c r="F24" s="8" t="s">
        <v>57</v>
      </c>
      <c r="G24" s="9">
        <v>687</v>
      </c>
      <c r="H24" s="9"/>
      <c r="I24" s="9">
        <f t="shared" si="0"/>
        <v>687</v>
      </c>
      <c r="J24" s="30"/>
      <c r="K24" s="30">
        <f>700000-163000</f>
        <v>537000</v>
      </c>
      <c r="L24" s="30">
        <v>150000</v>
      </c>
      <c r="M24" s="30">
        <f t="shared" si="1"/>
        <v>687000</v>
      </c>
    </row>
    <row r="25" spans="1:13" ht="38.25" hidden="1" x14ac:dyDescent="0.2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 x14ac:dyDescent="0.2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5.5" x14ac:dyDescent="0.2">
      <c r="A27" s="6"/>
      <c r="B27" s="6" t="s">
        <v>58</v>
      </c>
      <c r="C27" s="7" t="s">
        <v>63</v>
      </c>
      <c r="D27" s="8"/>
      <c r="E27" s="8"/>
      <c r="F27" s="8" t="s">
        <v>64</v>
      </c>
      <c r="G27" s="9">
        <v>22098</v>
      </c>
      <c r="H27" s="9"/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 x14ac:dyDescent="0.2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5.5" x14ac:dyDescent="0.2">
      <c r="A29" s="6"/>
      <c r="B29" s="6" t="s">
        <v>50</v>
      </c>
      <c r="C29" s="7" t="s">
        <v>68</v>
      </c>
      <c r="D29" s="8"/>
      <c r="E29" s="8"/>
      <c r="F29" s="8" t="s">
        <v>69</v>
      </c>
      <c r="G29" s="9">
        <v>80</v>
      </c>
      <c r="H29" s="9"/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5.5" x14ac:dyDescent="0.2">
      <c r="A30" s="6"/>
      <c r="B30" s="6" t="s">
        <v>16</v>
      </c>
      <c r="C30" s="7" t="s">
        <v>70</v>
      </c>
      <c r="D30" s="8"/>
      <c r="E30" s="8"/>
      <c r="F30" s="8" t="s">
        <v>71</v>
      </c>
      <c r="G30" s="9">
        <f>G31+G32</f>
        <v>16189</v>
      </c>
      <c r="H30" s="9">
        <f>H31+H32</f>
        <v>0</v>
      </c>
      <c r="I30" s="9">
        <f t="shared" si="0"/>
        <v>16189</v>
      </c>
      <c r="J30" s="30">
        <f>J31+J32</f>
        <v>0</v>
      </c>
      <c r="K30" s="30">
        <f t="shared" ref="K30:L30" si="4">K31+K32</f>
        <v>0</v>
      </c>
      <c r="L30" s="30">
        <f t="shared" si="4"/>
        <v>13377000</v>
      </c>
      <c r="M30" s="30">
        <f t="shared" si="1"/>
        <v>13377000</v>
      </c>
    </row>
    <row r="31" spans="1:13" ht="25.5" x14ac:dyDescent="0.2">
      <c r="A31" s="6"/>
      <c r="B31" s="6" t="s">
        <v>160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13377</v>
      </c>
      <c r="H31" s="18"/>
      <c r="I31" s="18">
        <f t="shared" si="0"/>
        <v>13377</v>
      </c>
      <c r="J31" s="30"/>
      <c r="K31" s="30"/>
      <c r="L31" s="30">
        <v>13377000</v>
      </c>
      <c r="M31" s="30">
        <f t="shared" si="1"/>
        <v>13377000</v>
      </c>
    </row>
    <row r="32" spans="1:13" ht="25.5" x14ac:dyDescent="0.2">
      <c r="A32" s="6"/>
      <c r="B32" s="6" t="s">
        <v>74</v>
      </c>
      <c r="C32" s="10" t="s">
        <v>75</v>
      </c>
      <c r="D32" s="13" t="s">
        <v>38</v>
      </c>
      <c r="E32" s="13" t="s">
        <v>38</v>
      </c>
      <c r="F32" s="13" t="s">
        <v>76</v>
      </c>
      <c r="G32" s="18">
        <v>2812</v>
      </c>
      <c r="H32" s="18"/>
      <c r="I32" s="18">
        <f t="shared" si="0"/>
        <v>2812</v>
      </c>
      <c r="J32" s="30"/>
      <c r="K32" s="30"/>
      <c r="L32" s="30"/>
      <c r="M32" s="30">
        <f t="shared" si="1"/>
        <v>0</v>
      </c>
    </row>
    <row r="33" spans="1:13" ht="38.25" hidden="1" x14ac:dyDescent="0.2">
      <c r="A33" s="19"/>
      <c r="B33" s="6" t="s">
        <v>24</v>
      </c>
      <c r="C33" s="15" t="s">
        <v>77</v>
      </c>
      <c r="D33" s="8" t="s">
        <v>38</v>
      </c>
      <c r="E33" s="8" t="s">
        <v>38</v>
      </c>
      <c r="F33" s="8" t="s">
        <v>78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 x14ac:dyDescent="0.2">
      <c r="A34" s="19"/>
      <c r="B34" s="6" t="s">
        <v>24</v>
      </c>
      <c r="C34" s="7" t="s">
        <v>79</v>
      </c>
      <c r="D34" s="8"/>
      <c r="E34" s="8"/>
      <c r="F34" s="8" t="s">
        <v>80</v>
      </c>
      <c r="G34" s="9">
        <v>18505.7</v>
      </c>
      <c r="H34" s="9"/>
      <c r="I34" s="9">
        <f t="shared" si="0"/>
        <v>18505.7</v>
      </c>
      <c r="J34" s="30"/>
      <c r="K34" s="30"/>
      <c r="L34" s="30">
        <v>17725000</v>
      </c>
      <c r="M34" s="30">
        <f t="shared" si="1"/>
        <v>17725000</v>
      </c>
    </row>
    <row r="35" spans="1:13" ht="25.5" hidden="1" x14ac:dyDescent="0.2">
      <c r="A35" s="19"/>
      <c r="B35" s="6" t="s">
        <v>81</v>
      </c>
      <c r="C35" s="20" t="s">
        <v>82</v>
      </c>
      <c r="D35" s="8"/>
      <c r="E35" s="8"/>
      <c r="F35" s="11" t="s">
        <v>83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5.5" x14ac:dyDescent="0.2">
      <c r="A36" s="19"/>
      <c r="B36" s="6" t="s">
        <v>84</v>
      </c>
      <c r="C36" s="7" t="s">
        <v>85</v>
      </c>
      <c r="D36" s="8"/>
      <c r="E36" s="8"/>
      <c r="F36" s="8" t="s">
        <v>86</v>
      </c>
      <c r="G36" s="9">
        <v>18188</v>
      </c>
      <c r="H36" s="9"/>
      <c r="I36" s="9">
        <f t="shared" si="0"/>
        <v>18188</v>
      </c>
      <c r="J36" s="30"/>
      <c r="K36" s="30">
        <v>200000</v>
      </c>
      <c r="L36" s="30">
        <v>17988000</v>
      </c>
      <c r="M36" s="30">
        <f t="shared" si="1"/>
        <v>18188000</v>
      </c>
    </row>
    <row r="37" spans="1:13" ht="25.5" x14ac:dyDescent="0.2">
      <c r="A37" s="19"/>
      <c r="B37" s="6" t="s">
        <v>87</v>
      </c>
      <c r="C37" s="7" t="s">
        <v>88</v>
      </c>
      <c r="D37" s="8"/>
      <c r="E37" s="8"/>
      <c r="F37" s="8" t="s">
        <v>89</v>
      </c>
      <c r="G37" s="9">
        <f>G38+G39</f>
        <v>2060</v>
      </c>
      <c r="H37" s="9">
        <f>H38+H39</f>
        <v>0</v>
      </c>
      <c r="I37" s="9">
        <f t="shared" si="0"/>
        <v>2060</v>
      </c>
      <c r="J37" s="30">
        <f>J38+J39</f>
        <v>0</v>
      </c>
      <c r="K37" s="30">
        <f t="shared" ref="K37:L37" si="5">K38+K39</f>
        <v>0</v>
      </c>
      <c r="L37" s="30">
        <f t="shared" si="5"/>
        <v>2060000</v>
      </c>
      <c r="M37" s="30">
        <f t="shared" si="1"/>
        <v>2060000</v>
      </c>
    </row>
    <row r="38" spans="1:13" x14ac:dyDescent="0.2">
      <c r="A38" s="19"/>
      <c r="B38" s="6" t="s">
        <v>161</v>
      </c>
      <c r="C38" s="10" t="s">
        <v>90</v>
      </c>
      <c r="D38" s="11"/>
      <c r="E38" s="11"/>
      <c r="F38" s="13" t="s">
        <v>91</v>
      </c>
      <c r="G38" s="12">
        <v>1830</v>
      </c>
      <c r="H38" s="12"/>
      <c r="I38" s="12">
        <f t="shared" si="0"/>
        <v>1830</v>
      </c>
      <c r="J38" s="30"/>
      <c r="K38" s="30"/>
      <c r="L38" s="30">
        <v>1830000</v>
      </c>
      <c r="M38" s="30">
        <f t="shared" si="1"/>
        <v>1830000</v>
      </c>
    </row>
    <row r="39" spans="1:13" ht="38.25" x14ac:dyDescent="0.2">
      <c r="A39" s="19"/>
      <c r="B39" s="6" t="s">
        <v>162</v>
      </c>
      <c r="C39" s="10" t="s">
        <v>92</v>
      </c>
      <c r="D39" s="8"/>
      <c r="E39" s="8"/>
      <c r="F39" s="13" t="s">
        <v>93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5.5" x14ac:dyDescent="0.2">
      <c r="A40" s="19"/>
      <c r="B40" s="6" t="s">
        <v>94</v>
      </c>
      <c r="C40" s="7" t="s">
        <v>95</v>
      </c>
      <c r="D40" s="8"/>
      <c r="E40" s="8"/>
      <c r="F40" s="8" t="s">
        <v>96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 x14ac:dyDescent="0.2">
      <c r="A41" s="19"/>
      <c r="B41" s="6" t="s">
        <v>97</v>
      </c>
      <c r="C41" s="7" t="s">
        <v>98</v>
      </c>
      <c r="D41" s="8"/>
      <c r="E41" s="8"/>
      <c r="F41" s="8" t="s">
        <v>99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 ht="25.5" x14ac:dyDescent="0.2">
      <c r="A42" s="19"/>
      <c r="B42" s="6" t="s">
        <v>100</v>
      </c>
      <c r="C42" s="7" t="s">
        <v>101</v>
      </c>
      <c r="D42" s="8"/>
      <c r="E42" s="8"/>
      <c r="F42" s="8" t="s">
        <v>102</v>
      </c>
      <c r="G42" s="9">
        <f>G43+G44+G45+G46+G47</f>
        <v>205622.30000000002</v>
      </c>
      <c r="H42" s="9">
        <f>H43+H44+H45+H46+H47</f>
        <v>14173</v>
      </c>
      <c r="I42" s="9">
        <f t="shared" si="0"/>
        <v>219795.30000000002</v>
      </c>
      <c r="J42" s="30">
        <f>J43+J44+J45+J46+J47</f>
        <v>17904537</v>
      </c>
      <c r="K42" s="30">
        <f t="shared" ref="K42:L42" si="6">K43+K44+K45+K46+K47</f>
        <v>134316619.81</v>
      </c>
      <c r="L42" s="30">
        <f t="shared" si="6"/>
        <v>51166127.729999997</v>
      </c>
      <c r="M42" s="30">
        <f t="shared" si="1"/>
        <v>203387284.53999999</v>
      </c>
    </row>
    <row r="43" spans="1:13" x14ac:dyDescent="0.2">
      <c r="A43" s="19"/>
      <c r="B43" s="6" t="s">
        <v>163</v>
      </c>
      <c r="C43" s="21" t="s">
        <v>103</v>
      </c>
      <c r="D43" s="11" t="s">
        <v>104</v>
      </c>
      <c r="E43" s="11" t="s">
        <v>15</v>
      </c>
      <c r="F43" s="13" t="s">
        <v>105</v>
      </c>
      <c r="G43" s="12">
        <v>80032.5</v>
      </c>
      <c r="H43" s="12"/>
      <c r="I43" s="12">
        <f t="shared" si="0"/>
        <v>80032.5</v>
      </c>
      <c r="J43" s="30"/>
      <c r="K43" s="30">
        <f>55526000+886500</f>
        <v>56412500</v>
      </c>
      <c r="L43" s="30">
        <v>23620000</v>
      </c>
      <c r="M43" s="30">
        <f t="shared" si="1"/>
        <v>80032500</v>
      </c>
    </row>
    <row r="44" spans="1:13" x14ac:dyDescent="0.2">
      <c r="A44" s="19"/>
      <c r="B44" s="6" t="s">
        <v>164</v>
      </c>
      <c r="C44" s="10" t="s">
        <v>106</v>
      </c>
      <c r="D44" s="11"/>
      <c r="E44" s="11"/>
      <c r="F44" s="13" t="s">
        <v>107</v>
      </c>
      <c r="G44" s="12">
        <v>103590.39999999999</v>
      </c>
      <c r="H44" s="12">
        <v>14173</v>
      </c>
      <c r="I44" s="12">
        <f t="shared" si="0"/>
        <v>117763.4</v>
      </c>
      <c r="J44" s="30">
        <v>10620410</v>
      </c>
      <c r="K44" s="30">
        <f>76505600+24367.81+177100</f>
        <v>76707067.810000002</v>
      </c>
      <c r="L44" s="30">
        <f>37967981.73-23152600-24400+36000-7100</f>
        <v>14819881.729999997</v>
      </c>
      <c r="M44" s="30">
        <f t="shared" si="1"/>
        <v>102147359.53999999</v>
      </c>
    </row>
    <row r="45" spans="1:13" x14ac:dyDescent="0.2">
      <c r="A45" s="6"/>
      <c r="B45" s="6" t="s">
        <v>165</v>
      </c>
      <c r="C45" s="22" t="s">
        <v>108</v>
      </c>
      <c r="D45" s="13" t="s">
        <v>104</v>
      </c>
      <c r="E45" s="13" t="s">
        <v>109</v>
      </c>
      <c r="F45" s="13" t="s">
        <v>110</v>
      </c>
      <c r="G45" s="18">
        <v>10228.200000000001</v>
      </c>
      <c r="H45" s="18"/>
      <c r="I45" s="18">
        <f t="shared" si="0"/>
        <v>10228.200000000001</v>
      </c>
      <c r="J45" s="30"/>
      <c r="K45" s="30"/>
      <c r="L45" s="30">
        <f>10763200-1327000</f>
        <v>9436200</v>
      </c>
      <c r="M45" s="30">
        <f t="shared" si="1"/>
        <v>9436200</v>
      </c>
    </row>
    <row r="46" spans="1:13" ht="25.5" x14ac:dyDescent="0.2">
      <c r="A46" s="6"/>
      <c r="B46" s="6" t="s">
        <v>166</v>
      </c>
      <c r="C46" s="22" t="s">
        <v>111</v>
      </c>
      <c r="D46" s="13" t="s">
        <v>104</v>
      </c>
      <c r="E46" s="13" t="s">
        <v>109</v>
      </c>
      <c r="F46" s="13" t="s">
        <v>112</v>
      </c>
      <c r="G46" s="18">
        <v>321</v>
      </c>
      <c r="H46" s="18"/>
      <c r="I46" s="18">
        <f t="shared" si="0"/>
        <v>321</v>
      </c>
      <c r="J46" s="30"/>
      <c r="K46" s="30"/>
      <c r="L46" s="30">
        <v>321000</v>
      </c>
      <c r="M46" s="30">
        <f t="shared" si="1"/>
        <v>321000</v>
      </c>
    </row>
    <row r="47" spans="1:13" x14ac:dyDescent="0.2">
      <c r="A47" s="6"/>
      <c r="B47" s="6" t="s">
        <v>167</v>
      </c>
      <c r="C47" s="10" t="s">
        <v>113</v>
      </c>
      <c r="D47" s="13" t="s">
        <v>104</v>
      </c>
      <c r="E47" s="13" t="s">
        <v>109</v>
      </c>
      <c r="F47" s="13" t="s">
        <v>114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 x14ac:dyDescent="0.2">
      <c r="A48" s="6"/>
      <c r="B48" s="6" t="s">
        <v>115</v>
      </c>
      <c r="C48" s="7" t="s">
        <v>116</v>
      </c>
      <c r="D48" s="8" t="s">
        <v>55</v>
      </c>
      <c r="E48" s="8" t="s">
        <v>117</v>
      </c>
      <c r="F48" s="8" t="s">
        <v>118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1" hidden="1" x14ac:dyDescent="0.2">
      <c r="A49" s="6"/>
      <c r="B49" s="6" t="s">
        <v>119</v>
      </c>
      <c r="C49" s="15" t="s">
        <v>120</v>
      </c>
      <c r="D49" s="8"/>
      <c r="E49" s="8"/>
      <c r="F49" s="8" t="s">
        <v>121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5.5" x14ac:dyDescent="0.2">
      <c r="A50" s="6"/>
      <c r="B50" s="6" t="s">
        <v>119</v>
      </c>
      <c r="C50" s="7" t="s">
        <v>122</v>
      </c>
      <c r="D50" s="8"/>
      <c r="E50" s="8"/>
      <c r="F50" s="8" t="s">
        <v>123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5.5" x14ac:dyDescent="0.2">
      <c r="A51" s="6"/>
      <c r="B51" s="6" t="s">
        <v>124</v>
      </c>
      <c r="C51" s="7" t="s">
        <v>125</v>
      </c>
      <c r="D51" s="8"/>
      <c r="E51" s="8"/>
      <c r="F51" s="8" t="s">
        <v>126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8.25" x14ac:dyDescent="0.2">
      <c r="A52" s="6"/>
      <c r="B52" s="6" t="s">
        <v>127</v>
      </c>
      <c r="C52" s="7" t="s">
        <v>128</v>
      </c>
      <c r="D52" s="8"/>
      <c r="E52" s="8"/>
      <c r="F52" s="8" t="s">
        <v>129</v>
      </c>
      <c r="G52" s="9">
        <v>2310.6999999999998</v>
      </c>
      <c r="H52" s="9"/>
      <c r="I52" s="9">
        <f t="shared" si="0"/>
        <v>2310.6999999999998</v>
      </c>
      <c r="J52" s="30"/>
      <c r="K52" s="30"/>
      <c r="L52" s="30">
        <v>1630700</v>
      </c>
      <c r="M52" s="30">
        <f t="shared" si="1"/>
        <v>1630700</v>
      </c>
    </row>
    <row r="53" spans="1:13" ht="25.5" x14ac:dyDescent="0.2">
      <c r="A53" s="6"/>
      <c r="B53" s="6" t="s">
        <v>130</v>
      </c>
      <c r="C53" s="7" t="s">
        <v>131</v>
      </c>
      <c r="D53" s="8"/>
      <c r="E53" s="8"/>
      <c r="F53" s="8" t="s">
        <v>132</v>
      </c>
      <c r="G53" s="9">
        <v>65</v>
      </c>
      <c r="H53" s="9"/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5.5" x14ac:dyDescent="0.2">
      <c r="A54" s="6"/>
      <c r="B54" s="6" t="s">
        <v>133</v>
      </c>
      <c r="C54" s="7" t="s">
        <v>134</v>
      </c>
      <c r="D54" s="8"/>
      <c r="E54" s="8"/>
      <c r="F54" s="8" t="s">
        <v>135</v>
      </c>
      <c r="G54" s="9">
        <v>500</v>
      </c>
      <c r="H54" s="9"/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 x14ac:dyDescent="0.2">
      <c r="A55" s="6"/>
      <c r="B55" s="6" t="s">
        <v>136</v>
      </c>
      <c r="C55" s="7" t="s">
        <v>137</v>
      </c>
      <c r="D55" s="8"/>
      <c r="E55" s="8"/>
      <c r="F55" s="8" t="s">
        <v>138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5.5" hidden="1" x14ac:dyDescent="0.2">
      <c r="A56" s="6"/>
      <c r="B56" s="6" t="s">
        <v>139</v>
      </c>
      <c r="C56" s="15" t="s">
        <v>140</v>
      </c>
      <c r="D56" s="8"/>
      <c r="E56" s="8"/>
      <c r="F56" s="8" t="s">
        <v>141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38.25" x14ac:dyDescent="0.2">
      <c r="A57" s="6"/>
      <c r="B57" s="6" t="s">
        <v>142</v>
      </c>
      <c r="C57" s="7" t="s">
        <v>143</v>
      </c>
      <c r="D57" s="8"/>
      <c r="E57" s="8"/>
      <c r="F57" s="8" t="s">
        <v>144</v>
      </c>
      <c r="G57" s="9">
        <v>4752</v>
      </c>
      <c r="H57" s="9"/>
      <c r="I57" s="9">
        <f t="shared" si="0"/>
        <v>4752</v>
      </c>
      <c r="J57" s="30"/>
      <c r="K57" s="30">
        <v>390000</v>
      </c>
      <c r="L57" s="30">
        <f>4083000+266000</f>
        <v>4349000</v>
      </c>
      <c r="M57" s="30">
        <f t="shared" si="1"/>
        <v>4739000</v>
      </c>
    </row>
    <row r="58" spans="1:13" x14ac:dyDescent="0.2">
      <c r="A58" s="6"/>
      <c r="B58" s="6" t="s">
        <v>139</v>
      </c>
      <c r="C58" s="7" t="s">
        <v>154</v>
      </c>
      <c r="D58" s="8"/>
      <c r="E58" s="8"/>
      <c r="F58" s="8" t="s">
        <v>145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5.5" x14ac:dyDescent="0.2">
      <c r="A59" s="6"/>
      <c r="B59" s="6" t="s">
        <v>168</v>
      </c>
      <c r="C59" s="7" t="s">
        <v>146</v>
      </c>
      <c r="D59" s="8"/>
      <c r="E59" s="8"/>
      <c r="F59" s="8" t="s">
        <v>147</v>
      </c>
      <c r="G59" s="9">
        <v>50</v>
      </c>
      <c r="H59" s="9"/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 x14ac:dyDescent="0.2">
      <c r="A60" s="23" t="s">
        <v>148</v>
      </c>
      <c r="B60" s="23"/>
      <c r="C60" s="24" t="s">
        <v>149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335150.2</v>
      </c>
      <c r="H60" s="9">
        <f>H11+H12+H13+H16+H17+H18+H19+H22+H23+H24+H25+H26+H27+H29+H30+H33+H34+H36+H37+H40+H41+H42+H48+H49+H50+H51+H52+H53+H54+H55+H56+H57+H58+H59</f>
        <v>14173</v>
      </c>
      <c r="I60" s="9">
        <f t="shared" si="0"/>
        <v>349323.2</v>
      </c>
      <c r="J60" s="34">
        <f t="shared" ref="J60:L60" si="7">J11+J12+J13+J16+J17+J18+J19+J22+J23+J24+J25+J26+J27+J29+J30+J33+J34+J36+J37+J40+J41+J42+J48+J49+J50+J51+J52+J53+J54+J55+J56+J57+J58+J59</f>
        <v>23875254.359999999</v>
      </c>
      <c r="K60" s="9">
        <f t="shared" si="7"/>
        <v>173044572.34999999</v>
      </c>
      <c r="L60" s="9">
        <f t="shared" si="7"/>
        <v>131709647.30999999</v>
      </c>
      <c r="M60" s="30">
        <f t="shared" si="1"/>
        <v>328629474.01999998</v>
      </c>
    </row>
    <row r="61" spans="1:13" x14ac:dyDescent="0.2">
      <c r="A61" s="25"/>
      <c r="B61" s="25"/>
    </row>
    <row r="62" spans="1:13" x14ac:dyDescent="0.2">
      <c r="A62" s="25"/>
      <c r="B62" s="25"/>
      <c r="D62" s="26"/>
      <c r="G62" s="27"/>
    </row>
    <row r="63" spans="1:13" x14ac:dyDescent="0.2">
      <c r="A63" s="25"/>
      <c r="B63" s="25"/>
    </row>
    <row r="64" spans="1:13" x14ac:dyDescent="0.2">
      <c r="A64" s="25"/>
      <c r="B64" s="25"/>
      <c r="G64" s="28"/>
    </row>
    <row r="65" spans="1:2" x14ac:dyDescent="0.2">
      <c r="A65" s="25"/>
      <c r="B65" s="25"/>
    </row>
    <row r="66" spans="1:2" x14ac:dyDescent="0.2">
      <c r="A66" s="25"/>
      <c r="B66" s="25"/>
    </row>
    <row r="67" spans="1:2" x14ac:dyDescent="0.2">
      <c r="A67" s="25"/>
      <c r="B67" s="25"/>
    </row>
    <row r="68" spans="1:2" x14ac:dyDescent="0.2">
      <c r="A68" s="25"/>
      <c r="B68" s="25"/>
    </row>
    <row r="69" spans="1:2" x14ac:dyDescent="0.2">
      <c r="A69" s="25"/>
      <c r="B69" s="25"/>
    </row>
    <row r="70" spans="1:2" x14ac:dyDescent="0.2">
      <c r="A70" s="25"/>
      <c r="B70" s="25"/>
    </row>
    <row r="71" spans="1:2" x14ac:dyDescent="0.2">
      <c r="A71" s="25"/>
      <c r="B71" s="25"/>
    </row>
    <row r="72" spans="1:2" x14ac:dyDescent="0.2">
      <c r="A72" s="25"/>
      <c r="B72" s="25"/>
    </row>
    <row r="73" spans="1:2" x14ac:dyDescent="0.2">
      <c r="A73" s="25"/>
      <c r="B73" s="25"/>
    </row>
    <row r="74" spans="1:2" x14ac:dyDescent="0.2">
      <c r="A74" s="25"/>
      <c r="B74" s="25"/>
    </row>
    <row r="75" spans="1:2" x14ac:dyDescent="0.2">
      <c r="A75" s="25"/>
      <c r="B75" s="25"/>
    </row>
    <row r="76" spans="1:2" x14ac:dyDescent="0.2">
      <c r="A76" s="25"/>
      <c r="B76" s="25"/>
    </row>
    <row r="77" spans="1:2" x14ac:dyDescent="0.2">
      <c r="A77" s="25"/>
      <c r="B77" s="25"/>
    </row>
    <row r="78" spans="1:2" x14ac:dyDescent="0.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cp:lastPrinted>2021-12-15T01:09:28Z</cp:lastPrinted>
  <dcterms:created xsi:type="dcterms:W3CDTF">2021-02-03T06:43:03Z</dcterms:created>
  <dcterms:modified xsi:type="dcterms:W3CDTF">2021-12-15T03:31:34Z</dcterms:modified>
</cp:coreProperties>
</file>